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14400" yWindow="-15" windowWidth="14445" windowHeight="12945" activeTab="2"/>
  </bookViews>
  <sheets>
    <sheet name="výpočet hráči" sheetId="33" r:id="rId1"/>
    <sheet name="sumar kluby + hráči" sheetId="37" r:id="rId2"/>
    <sheet name="sumár kluby" sheetId="38" r:id="rId3"/>
  </sheets>
  <definedNames>
    <definedName name="_xlnm.Print_Area" localSheetId="0">'výpočet hráči'!$A$5:$BV$125</definedName>
  </definedNames>
  <calcPr calcId="124519"/>
</workbook>
</file>

<file path=xl/calcChain.xml><?xml version="1.0" encoding="utf-8"?>
<calcChain xmlns="http://schemas.openxmlformats.org/spreadsheetml/2006/main">
  <c r="H32" i="38"/>
  <c r="G32"/>
  <c r="G28"/>
  <c r="K4"/>
  <c r="C9"/>
  <c r="E113" i="37"/>
  <c r="E43"/>
  <c r="E44"/>
  <c r="E42"/>
  <c r="E23"/>
  <c r="E24"/>
  <c r="E25"/>
  <c r="E26"/>
  <c r="E27"/>
  <c r="E22"/>
  <c r="E8"/>
  <c r="E3"/>
  <c r="E4"/>
  <c r="E5"/>
  <c r="E2"/>
  <c r="C25" i="38"/>
  <c r="C24"/>
  <c r="C23"/>
  <c r="E80" i="37"/>
  <c r="C18" i="38"/>
  <c r="C21"/>
  <c r="C22"/>
  <c r="E51" i="37"/>
  <c r="E36"/>
  <c r="C6" i="38"/>
  <c r="C8"/>
  <c r="C7"/>
  <c r="C10"/>
  <c r="C4"/>
  <c r="C11"/>
  <c r="C15"/>
  <c r="C16"/>
  <c r="C12"/>
  <c r="C14"/>
  <c r="C19"/>
  <c r="C13"/>
  <c r="C17"/>
  <c r="C20"/>
  <c r="C5"/>
  <c r="E110" i="37"/>
  <c r="E104"/>
  <c r="E101"/>
  <c r="E90"/>
  <c r="E84"/>
  <c r="E77"/>
  <c r="E74"/>
  <c r="E68"/>
  <c r="E65"/>
  <c r="E61"/>
  <c r="E58"/>
  <c r="E56"/>
  <c r="E41"/>
  <c r="E21"/>
  <c r="E18"/>
  <c r="E16"/>
  <c r="E14"/>
  <c r="E7"/>
  <c r="AS72" i="33"/>
  <c r="AT72"/>
  <c r="AU72"/>
  <c r="AS73"/>
  <c r="AT73"/>
  <c r="AU73"/>
  <c r="AS74"/>
  <c r="AT74"/>
  <c r="AU74"/>
  <c r="AS75"/>
  <c r="AT75"/>
  <c r="AU75"/>
  <c r="AS76"/>
  <c r="AT76"/>
  <c r="AU76"/>
  <c r="AS77"/>
  <c r="AT77"/>
  <c r="AU77"/>
  <c r="AS78"/>
  <c r="AT78"/>
  <c r="AU78"/>
  <c r="AS79"/>
  <c r="AT79"/>
  <c r="AU79"/>
  <c r="AS80"/>
  <c r="AT80"/>
  <c r="AU80"/>
  <c r="AS81"/>
  <c r="AT81"/>
  <c r="AU81"/>
  <c r="AS82"/>
  <c r="AT82"/>
  <c r="AU82"/>
  <c r="AS83"/>
  <c r="AT83"/>
  <c r="AU83"/>
  <c r="AS84"/>
  <c r="AT84"/>
  <c r="AU84"/>
  <c r="AS85"/>
  <c r="AT85"/>
  <c r="AU85"/>
  <c r="AS86"/>
  <c r="AT86"/>
  <c r="AU86"/>
  <c r="AS87"/>
  <c r="AT87"/>
  <c r="AU87"/>
  <c r="AS88"/>
  <c r="AT88"/>
  <c r="AU88"/>
  <c r="AS89"/>
  <c r="AT89"/>
  <c r="AU89"/>
  <c r="AS90"/>
  <c r="AT90"/>
  <c r="AU90"/>
  <c r="AS91"/>
  <c r="AT91"/>
  <c r="AU91"/>
  <c r="AS92"/>
  <c r="AT92"/>
  <c r="AU92"/>
  <c r="AS93"/>
  <c r="AT93"/>
  <c r="AU93"/>
  <c r="AS94"/>
  <c r="AT94"/>
  <c r="AU94"/>
  <c r="AS95"/>
  <c r="AT95"/>
  <c r="AU95"/>
  <c r="AS96"/>
  <c r="AT96"/>
  <c r="AU96"/>
  <c r="AS97"/>
  <c r="AT97"/>
  <c r="AU97"/>
  <c r="AS98"/>
  <c r="AT98"/>
  <c r="AU98"/>
  <c r="AS99"/>
  <c r="AT99"/>
  <c r="AU99"/>
  <c r="AS100"/>
  <c r="AT100"/>
  <c r="AU100"/>
  <c r="AS101"/>
  <c r="AT101"/>
  <c r="AU101"/>
  <c r="AS102"/>
  <c r="AT102"/>
  <c r="AU102"/>
  <c r="AS103"/>
  <c r="AT103"/>
  <c r="AU103"/>
  <c r="AS104"/>
  <c r="AT104"/>
  <c r="AU104"/>
  <c r="AS105"/>
  <c r="AT105"/>
  <c r="AU105"/>
  <c r="AS106"/>
  <c r="AT106"/>
  <c r="AU106"/>
  <c r="AS107"/>
  <c r="AT107"/>
  <c r="AU107"/>
  <c r="AS108"/>
  <c r="AT108"/>
  <c r="AU108"/>
  <c r="AS109"/>
  <c r="AT109"/>
  <c r="AU109"/>
  <c r="AS110"/>
  <c r="AT110"/>
  <c r="AU110"/>
  <c r="AS111"/>
  <c r="AT111"/>
  <c r="AU111"/>
  <c r="AS112"/>
  <c r="AT112"/>
  <c r="AU112"/>
  <c r="AS113"/>
  <c r="AT113"/>
  <c r="AU113"/>
  <c r="AS114"/>
  <c r="AT114"/>
  <c r="AU114"/>
  <c r="AS115"/>
  <c r="AT115"/>
  <c r="AU115"/>
  <c r="AS116"/>
  <c r="AT116"/>
  <c r="AU116"/>
  <c r="AS117"/>
  <c r="AT117"/>
  <c r="AU117"/>
  <c r="AS118"/>
  <c r="AT118"/>
  <c r="AU118"/>
  <c r="AS119"/>
  <c r="AT119"/>
  <c r="AU119"/>
  <c r="AS120"/>
  <c r="AT120"/>
  <c r="AU120"/>
  <c r="AS121"/>
  <c r="AT121"/>
  <c r="AU121"/>
  <c r="AS122"/>
  <c r="AT122"/>
  <c r="AU122"/>
  <c r="AS123"/>
  <c r="AT123"/>
  <c r="AU123"/>
  <c r="AS124"/>
  <c r="AT124"/>
  <c r="AU124"/>
  <c r="AS125"/>
  <c r="AT125"/>
  <c r="AU125"/>
  <c r="AS126"/>
  <c r="AT126"/>
  <c r="AU126"/>
  <c r="AS127"/>
  <c r="AT127"/>
  <c r="AU127"/>
  <c r="AS128"/>
  <c r="AT128"/>
  <c r="AU128"/>
  <c r="AS129"/>
  <c r="AT129"/>
  <c r="AU129"/>
  <c r="AS130"/>
  <c r="AT130"/>
  <c r="AU130"/>
  <c r="AS131"/>
  <c r="AT131"/>
  <c r="AU131"/>
  <c r="AS132"/>
  <c r="AT132"/>
  <c r="AU132"/>
  <c r="AS133"/>
  <c r="AT133"/>
  <c r="AU133"/>
  <c r="AS134"/>
  <c r="AT134"/>
  <c r="AU134"/>
  <c r="AS135"/>
  <c r="AT135"/>
  <c r="AU135"/>
  <c r="AS136"/>
  <c r="AT136"/>
  <c r="AU136"/>
  <c r="AS137"/>
  <c r="AT137"/>
  <c r="AU137"/>
  <c r="AS138"/>
  <c r="AT138"/>
  <c r="AU138"/>
  <c r="AS139"/>
  <c r="AT139"/>
  <c r="AU139"/>
  <c r="AS140"/>
  <c r="AT140"/>
  <c r="AU140"/>
  <c r="AS141"/>
  <c r="AT141"/>
  <c r="AU141"/>
  <c r="AS142"/>
  <c r="AT142"/>
  <c r="AU142"/>
  <c r="AS143"/>
  <c r="AT143"/>
  <c r="AU143"/>
  <c r="AS144"/>
  <c r="AT144"/>
  <c r="AU144"/>
  <c r="AS145"/>
  <c r="AT145"/>
  <c r="AU145"/>
  <c r="AS146"/>
  <c r="AT146"/>
  <c r="AU146"/>
  <c r="AS147"/>
  <c r="AT147"/>
  <c r="AU147"/>
  <c r="AS148"/>
  <c r="AT148"/>
  <c r="AU148"/>
  <c r="AS149"/>
  <c r="AT149"/>
  <c r="AU149"/>
  <c r="AS150"/>
  <c r="AT150"/>
  <c r="AU150"/>
  <c r="AS151"/>
  <c r="AT151"/>
  <c r="AU151"/>
  <c r="AS152"/>
  <c r="AT152"/>
  <c r="AU152"/>
  <c r="AS153"/>
  <c r="AT153"/>
  <c r="AU153"/>
  <c r="AS154"/>
  <c r="AT154"/>
  <c r="AU154"/>
  <c r="AS155"/>
  <c r="AT155"/>
  <c r="AU155"/>
  <c r="AS156"/>
  <c r="AT156"/>
  <c r="AU156"/>
  <c r="AS157"/>
  <c r="AT157"/>
  <c r="AU157"/>
  <c r="AS158"/>
  <c r="AT158"/>
  <c r="AU158"/>
  <c r="AS159"/>
  <c r="AT159"/>
  <c r="AU159"/>
  <c r="AS160"/>
  <c r="AT160"/>
  <c r="AU160"/>
  <c r="AS161"/>
  <c r="AT161"/>
  <c r="AU161"/>
  <c r="AS162"/>
  <c r="AT162"/>
  <c r="AU162"/>
  <c r="AS163"/>
  <c r="AT163"/>
  <c r="AU163"/>
  <c r="AS164"/>
  <c r="AT164"/>
  <c r="AU164"/>
  <c r="AS165"/>
  <c r="AT165"/>
  <c r="AU165"/>
  <c r="AS166"/>
  <c r="AT166"/>
  <c r="AU166"/>
  <c r="AS167"/>
  <c r="AT167"/>
  <c r="AU167"/>
  <c r="AS168"/>
  <c r="AT168"/>
  <c r="AU168"/>
  <c r="AS169"/>
  <c r="AT169"/>
  <c r="AU169"/>
  <c r="AS170"/>
  <c r="AT170"/>
  <c r="AU170"/>
  <c r="AS171"/>
  <c r="AT171"/>
  <c r="AU171"/>
  <c r="AS172"/>
  <c r="AT172"/>
  <c r="AU172"/>
  <c r="AS173"/>
  <c r="AT173"/>
  <c r="AU173"/>
  <c r="AS174"/>
  <c r="AT174"/>
  <c r="AU174"/>
  <c r="AS175"/>
  <c r="AT175"/>
  <c r="AU175"/>
  <c r="AS176"/>
  <c r="AT176"/>
  <c r="AU176"/>
  <c r="AS177"/>
  <c r="AT177"/>
  <c r="AU177"/>
  <c r="AS178"/>
  <c r="AT178"/>
  <c r="AU178"/>
  <c r="AS179"/>
  <c r="AT179"/>
  <c r="AU179"/>
  <c r="AS180"/>
  <c r="AT180"/>
  <c r="AU180"/>
  <c r="AS181"/>
  <c r="AT181"/>
  <c r="AU181"/>
  <c r="AS182"/>
  <c r="AT182"/>
  <c r="AU182"/>
  <c r="AS183"/>
  <c r="AT183"/>
  <c r="AU183"/>
  <c r="AS184"/>
  <c r="AT184"/>
  <c r="AU184"/>
  <c r="AS185"/>
  <c r="AT185"/>
  <c r="AU185"/>
  <c r="AS186"/>
  <c r="AT186"/>
  <c r="AU186"/>
  <c r="AS187"/>
  <c r="AT187"/>
  <c r="AU187"/>
  <c r="AS188"/>
  <c r="AT188"/>
  <c r="AU188"/>
  <c r="AS189"/>
  <c r="AT189"/>
  <c r="AU189"/>
  <c r="AS190"/>
  <c r="AT190"/>
  <c r="AU190"/>
  <c r="AS191"/>
  <c r="AT191"/>
  <c r="AU191"/>
  <c r="AS192"/>
  <c r="AT192"/>
  <c r="AU192"/>
  <c r="AS193"/>
  <c r="AT193"/>
  <c r="AU193"/>
  <c r="AS194"/>
  <c r="AT194"/>
  <c r="AU194"/>
  <c r="AS195"/>
  <c r="AT195"/>
  <c r="AU195"/>
  <c r="AS196"/>
  <c r="AT196"/>
  <c r="AU196"/>
  <c r="AS197"/>
  <c r="AT197"/>
  <c r="AU197"/>
  <c r="AS198"/>
  <c r="AT198"/>
  <c r="AU198"/>
  <c r="AS199"/>
  <c r="AT199"/>
  <c r="AU199"/>
  <c r="AS200"/>
  <c r="AT200"/>
  <c r="AU200"/>
  <c r="AS201"/>
  <c r="AT201"/>
  <c r="AU201"/>
  <c r="AS202"/>
  <c r="AT202"/>
  <c r="AU202"/>
  <c r="AS203"/>
  <c r="AT203"/>
  <c r="AU203"/>
  <c r="AS204"/>
  <c r="AT204"/>
  <c r="AU204"/>
  <c r="AS205"/>
  <c r="AT205"/>
  <c r="AU205"/>
  <c r="AS206"/>
  <c r="AT206"/>
  <c r="AU206"/>
  <c r="AS207"/>
  <c r="AT207"/>
  <c r="AU207"/>
  <c r="AS208"/>
  <c r="AT208"/>
  <c r="AU208"/>
  <c r="AS209"/>
  <c r="AT209"/>
  <c r="AU209"/>
  <c r="AS210"/>
  <c r="AT210"/>
  <c r="AU210"/>
  <c r="AS211"/>
  <c r="AT211"/>
  <c r="AU211"/>
  <c r="AS212"/>
  <c r="AT212"/>
  <c r="AU212"/>
  <c r="AS213"/>
  <c r="AT213"/>
  <c r="AU213"/>
  <c r="AS214"/>
  <c r="AT214"/>
  <c r="AU214"/>
  <c r="AS215"/>
  <c r="AT215"/>
  <c r="AU215"/>
  <c r="AS216"/>
  <c r="AT216"/>
  <c r="AU216"/>
  <c r="AS217"/>
  <c r="AT217"/>
  <c r="AU217"/>
  <c r="AS218"/>
  <c r="AT218"/>
  <c r="AU218"/>
  <c r="AS219"/>
  <c r="AT219"/>
  <c r="AU219"/>
  <c r="AS220"/>
  <c r="AT220"/>
  <c r="AU220"/>
  <c r="AS221"/>
  <c r="AT221"/>
  <c r="AU221"/>
  <c r="AS222"/>
  <c r="AT222"/>
  <c r="AU222"/>
  <c r="AS223"/>
  <c r="AT223"/>
  <c r="AU223"/>
  <c r="AS224"/>
  <c r="AT224"/>
  <c r="AU224"/>
  <c r="AS225"/>
  <c r="AT225"/>
  <c r="AU225"/>
  <c r="AS226"/>
  <c r="AT226"/>
  <c r="AU226"/>
  <c r="AS227"/>
  <c r="AT227"/>
  <c r="AU227"/>
  <c r="AS228"/>
  <c r="AT228"/>
  <c r="AU228"/>
  <c r="AS229"/>
  <c r="AT229"/>
  <c r="AU229"/>
  <c r="AS230"/>
  <c r="AT230"/>
  <c r="AU230"/>
  <c r="G10" i="38" l="1"/>
  <c r="AY83" i="33"/>
  <c r="BU83" s="1"/>
  <c r="AY76"/>
  <c r="BT76" s="1"/>
  <c r="AY120"/>
  <c r="BU120" s="1"/>
  <c r="AY97"/>
  <c r="BU97" s="1"/>
  <c r="AY161"/>
  <c r="BU161" s="1"/>
  <c r="AY157"/>
  <c r="BT157" s="1"/>
  <c r="AY137"/>
  <c r="BU137" s="1"/>
  <c r="AY129"/>
  <c r="BU129" s="1"/>
  <c r="AY117"/>
  <c r="BT117" s="1"/>
  <c r="AY106"/>
  <c r="BT106" s="1"/>
  <c r="AY200"/>
  <c r="BU200" s="1"/>
  <c r="AY172"/>
  <c r="BU172" s="1"/>
  <c r="AY196"/>
  <c r="BT196" s="1"/>
  <c r="AY147"/>
  <c r="BT147" s="1"/>
  <c r="AY143"/>
  <c r="BU143" s="1"/>
  <c r="AY123"/>
  <c r="BU123" s="1"/>
  <c r="AY175"/>
  <c r="BT175" s="1"/>
  <c r="AY227"/>
  <c r="BT227" s="1"/>
  <c r="AY164"/>
  <c r="BT164" s="1"/>
  <c r="AY160"/>
  <c r="BT160" s="1"/>
  <c r="AY156"/>
  <c r="BU156" s="1"/>
  <c r="AY168"/>
  <c r="BT168" s="1"/>
  <c r="AY180"/>
  <c r="BU180" s="1"/>
  <c r="AY176"/>
  <c r="BU176" s="1"/>
  <c r="AY148"/>
  <c r="BU148" s="1"/>
  <c r="AY124"/>
  <c r="BU124" s="1"/>
  <c r="AY228"/>
  <c r="BT228" s="1"/>
  <c r="AY224"/>
  <c r="BT224" s="1"/>
  <c r="AY204"/>
  <c r="BT204" s="1"/>
  <c r="AY197"/>
  <c r="BU197" s="1"/>
  <c r="AY177"/>
  <c r="BT177" s="1"/>
  <c r="AY225"/>
  <c r="BT225" s="1"/>
  <c r="AY221"/>
  <c r="BU221" s="1"/>
  <c r="AY217"/>
  <c r="BT217" s="1"/>
  <c r="AY213"/>
  <c r="BU213" s="1"/>
  <c r="AY209"/>
  <c r="BT209" s="1"/>
  <c r="AY205"/>
  <c r="BT205" s="1"/>
  <c r="AY220"/>
  <c r="BU220" s="1"/>
  <c r="AY216"/>
  <c r="BU216" s="1"/>
  <c r="AY212"/>
  <c r="BU212" s="1"/>
  <c r="AY185"/>
  <c r="BT185" s="1"/>
  <c r="AY181"/>
  <c r="BT181" s="1"/>
  <c r="AY151"/>
  <c r="BT151" s="1"/>
  <c r="AY116"/>
  <c r="BT116" s="1"/>
  <c r="AY112"/>
  <c r="BU112" s="1"/>
  <c r="AY170"/>
  <c r="BT170" s="1"/>
  <c r="AY208"/>
  <c r="BU208" s="1"/>
  <c r="AY171"/>
  <c r="BU171" s="1"/>
  <c r="AY167"/>
  <c r="BT167" s="1"/>
  <c r="AY144"/>
  <c r="BT144" s="1"/>
  <c r="AY140"/>
  <c r="BT140" s="1"/>
  <c r="AY136"/>
  <c r="BU136" s="1"/>
  <c r="AY128"/>
  <c r="BU128" s="1"/>
  <c r="AY75"/>
  <c r="BU75" s="1"/>
  <c r="AY190"/>
  <c r="BU190" s="1"/>
  <c r="AY229"/>
  <c r="BU229" s="1"/>
  <c r="AY152"/>
  <c r="BT152" s="1"/>
  <c r="AY132"/>
  <c r="BU132" s="1"/>
  <c r="AY194"/>
  <c r="BT194" s="1"/>
  <c r="AY195"/>
  <c r="BT195" s="1"/>
  <c r="AY191"/>
  <c r="BT191" s="1"/>
  <c r="AY153"/>
  <c r="BT153" s="1"/>
  <c r="AY81"/>
  <c r="BT81" s="1"/>
  <c r="AY77"/>
  <c r="BT77" s="1"/>
  <c r="AY73"/>
  <c r="BT73" s="1"/>
  <c r="AY226"/>
  <c r="BU226" s="1"/>
  <c r="AY199"/>
  <c r="BT199" s="1"/>
  <c r="AY146"/>
  <c r="BU146" s="1"/>
  <c r="AY82"/>
  <c r="BT82" s="1"/>
  <c r="AY230"/>
  <c r="BT230" s="1"/>
  <c r="AY223"/>
  <c r="BU223" s="1"/>
  <c r="AY203"/>
  <c r="BU203" s="1"/>
  <c r="AY192"/>
  <c r="BT192" s="1"/>
  <c r="AY188"/>
  <c r="BT188" s="1"/>
  <c r="AY184"/>
  <c r="BT184" s="1"/>
  <c r="AY119"/>
  <c r="BT119" s="1"/>
  <c r="AY115"/>
  <c r="BT115" s="1"/>
  <c r="AY101"/>
  <c r="BU101" s="1"/>
  <c r="AY79"/>
  <c r="BU79" s="1"/>
  <c r="AY118"/>
  <c r="BU118" s="1"/>
  <c r="AY122"/>
  <c r="BU122" s="1"/>
  <c r="AY108"/>
  <c r="BU108" s="1"/>
  <c r="AY104"/>
  <c r="BU104" s="1"/>
  <c r="AY99"/>
  <c r="BU99" s="1"/>
  <c r="AY105"/>
  <c r="BU105" s="1"/>
  <c r="AY102"/>
  <c r="BT102" s="1"/>
  <c r="AY94"/>
  <c r="BT94" s="1"/>
  <c r="AY87"/>
  <c r="BT87" s="1"/>
  <c r="AY85"/>
  <c r="BU85" s="1"/>
  <c r="AY88"/>
  <c r="BU88" s="1"/>
  <c r="AY93"/>
  <c r="BU93" s="1"/>
  <c r="AY89"/>
  <c r="BU89" s="1"/>
  <c r="AY72"/>
  <c r="BT72" s="1"/>
  <c r="AY206"/>
  <c r="BT206" s="1"/>
  <c r="AY178"/>
  <c r="BT178" s="1"/>
  <c r="AY154"/>
  <c r="BT154" s="1"/>
  <c r="AY126"/>
  <c r="BT126" s="1"/>
  <c r="AY91"/>
  <c r="BU91" s="1"/>
  <c r="AY214"/>
  <c r="BU214" s="1"/>
  <c r="AY207"/>
  <c r="BT207" s="1"/>
  <c r="AY189"/>
  <c r="BT189" s="1"/>
  <c r="AY182"/>
  <c r="BT182" s="1"/>
  <c r="AY179"/>
  <c r="BT179" s="1"/>
  <c r="AY165"/>
  <c r="BT165" s="1"/>
  <c r="AY158"/>
  <c r="BU158" s="1"/>
  <c r="AY155"/>
  <c r="BT155" s="1"/>
  <c r="AY141"/>
  <c r="BT141" s="1"/>
  <c r="AY134"/>
  <c r="BT134" s="1"/>
  <c r="AY127"/>
  <c r="BT127" s="1"/>
  <c r="AY109"/>
  <c r="BT109" s="1"/>
  <c r="AY92"/>
  <c r="BT92" s="1"/>
  <c r="AY130"/>
  <c r="BT130" s="1"/>
  <c r="AY218"/>
  <c r="BT218" s="1"/>
  <c r="AY211"/>
  <c r="BU211" s="1"/>
  <c r="AY131"/>
  <c r="BT131" s="1"/>
  <c r="AY113"/>
  <c r="BT113" s="1"/>
  <c r="AY100"/>
  <c r="BT100" s="1"/>
  <c r="AY96"/>
  <c r="BT96" s="1"/>
  <c r="AY198"/>
  <c r="BT198" s="1"/>
  <c r="AY222"/>
  <c r="BT222" s="1"/>
  <c r="AY215"/>
  <c r="BT215" s="1"/>
  <c r="AY193"/>
  <c r="BU193" s="1"/>
  <c r="AY186"/>
  <c r="BT186" s="1"/>
  <c r="AY183"/>
  <c r="BT183" s="1"/>
  <c r="AY169"/>
  <c r="BU169" s="1"/>
  <c r="AY162"/>
  <c r="BU162" s="1"/>
  <c r="AY159"/>
  <c r="BT159" s="1"/>
  <c r="AY145"/>
  <c r="BT145" s="1"/>
  <c r="AY138"/>
  <c r="BT138" s="1"/>
  <c r="AY135"/>
  <c r="BT135" s="1"/>
  <c r="AY219"/>
  <c r="BT219" s="1"/>
  <c r="AY187"/>
  <c r="BU187" s="1"/>
  <c r="AY173"/>
  <c r="BT173" s="1"/>
  <c r="AY166"/>
  <c r="BT166" s="1"/>
  <c r="AY163"/>
  <c r="BU163" s="1"/>
  <c r="AY149"/>
  <c r="BT149" s="1"/>
  <c r="AY142"/>
  <c r="BT142" s="1"/>
  <c r="AY139"/>
  <c r="BU139" s="1"/>
  <c r="AY110"/>
  <c r="BU110" s="1"/>
  <c r="AY103"/>
  <c r="BT103" s="1"/>
  <c r="AY84"/>
  <c r="BU84" s="1"/>
  <c r="AY201"/>
  <c r="BU201" s="1"/>
  <c r="AY121"/>
  <c r="BU121" s="1"/>
  <c r="AY114"/>
  <c r="BU114" s="1"/>
  <c r="AY107"/>
  <c r="BT107" s="1"/>
  <c r="AY86"/>
  <c r="BT86" s="1"/>
  <c r="AY125"/>
  <c r="BU125" s="1"/>
  <c r="AY111"/>
  <c r="BT111" s="1"/>
  <c r="AY90"/>
  <c r="BT90" s="1"/>
  <c r="AY150"/>
  <c r="BU150" s="1"/>
  <c r="AY133"/>
  <c r="BT133" s="1"/>
  <c r="AY98"/>
  <c r="BU98" s="1"/>
  <c r="AY202"/>
  <c r="BU202" s="1"/>
  <c r="AY174"/>
  <c r="BT174" s="1"/>
  <c r="AY210"/>
  <c r="BT210" s="1"/>
  <c r="AY95"/>
  <c r="BT95" s="1"/>
  <c r="AY80"/>
  <c r="BT80" s="1"/>
  <c r="AY74"/>
  <c r="BT74" s="1"/>
  <c r="AY78"/>
  <c r="BU78" s="1"/>
  <c r="BT150"/>
  <c r="BT137"/>
  <c r="BT124" l="1"/>
  <c r="BT180"/>
  <c r="BS180" s="1"/>
  <c r="I180" s="1"/>
  <c r="G13" i="38"/>
  <c r="G11"/>
  <c r="G9"/>
  <c r="G8"/>
  <c r="G12"/>
  <c r="BS124" i="33"/>
  <c r="I124" s="1"/>
  <c r="BU206"/>
  <c r="BT143"/>
  <c r="BT123"/>
  <c r="BU138"/>
  <c r="BS138" s="1"/>
  <c r="I138" s="1"/>
  <c r="BU145"/>
  <c r="BS145" s="1"/>
  <c r="I145" s="1"/>
  <c r="BT139"/>
  <c r="BS139" s="1"/>
  <c r="I139" s="1"/>
  <c r="BT83"/>
  <c r="BS83" s="1"/>
  <c r="I83" s="1"/>
  <c r="BU76"/>
  <c r="BS76" s="1"/>
  <c r="I76" s="1"/>
  <c r="BU178"/>
  <c r="BS178" s="1"/>
  <c r="I178" s="1"/>
  <c r="BU173"/>
  <c r="BS173" s="1"/>
  <c r="I173" s="1"/>
  <c r="BT120"/>
  <c r="BS120" s="1"/>
  <c r="I120" s="1"/>
  <c r="BU77"/>
  <c r="BS77" s="1"/>
  <c r="I77" s="1"/>
  <c r="BU157"/>
  <c r="BS157" s="1"/>
  <c r="I157" s="1"/>
  <c r="BU81"/>
  <c r="BS81" s="1"/>
  <c r="I81" s="1"/>
  <c r="BU215"/>
  <c r="BT97"/>
  <c r="BS97" s="1"/>
  <c r="I97" s="1"/>
  <c r="BT161"/>
  <c r="BS161" s="1"/>
  <c r="I161" s="1"/>
  <c r="BT214"/>
  <c r="BS214" s="1"/>
  <c r="I214" s="1"/>
  <c r="BT213"/>
  <c r="BS213" s="1"/>
  <c r="I213" s="1"/>
  <c r="BT136"/>
  <c r="BS136" s="1"/>
  <c r="I136" s="1"/>
  <c r="BT197"/>
  <c r="BS197" s="1"/>
  <c r="I197" s="1"/>
  <c r="BT226"/>
  <c r="BS226" s="1"/>
  <c r="I226" s="1"/>
  <c r="BU224"/>
  <c r="BS224" s="1"/>
  <c r="I224" s="1"/>
  <c r="BT187"/>
  <c r="BS187" s="1"/>
  <c r="I187" s="1"/>
  <c r="BT129"/>
  <c r="BS129" s="1"/>
  <c r="I129" s="1"/>
  <c r="BU117"/>
  <c r="BS117" s="1"/>
  <c r="I117" s="1"/>
  <c r="BT201"/>
  <c r="BS201" s="1"/>
  <c r="I201" s="1"/>
  <c r="BU106"/>
  <c r="BS106" s="1"/>
  <c r="I106" s="1"/>
  <c r="BU152"/>
  <c r="BS152" s="1"/>
  <c r="I152" s="1"/>
  <c r="BT171"/>
  <c r="BS171" s="1"/>
  <c r="I171" s="1"/>
  <c r="BU116"/>
  <c r="BS116" s="1"/>
  <c r="BV116" s="1"/>
  <c r="BU182"/>
  <c r="BS182" s="1"/>
  <c r="I182" s="1"/>
  <c r="BT200"/>
  <c r="BS200" s="1"/>
  <c r="I200" s="1"/>
  <c r="BU167"/>
  <c r="BS167" s="1"/>
  <c r="I167" s="1"/>
  <c r="BT223"/>
  <c r="BS223" s="1"/>
  <c r="I223" s="1"/>
  <c r="BU92"/>
  <c r="BS92" s="1"/>
  <c r="I92" s="1"/>
  <c r="BU82"/>
  <c r="BS82" s="1"/>
  <c r="I82" s="1"/>
  <c r="BT190"/>
  <c r="BS190" s="1"/>
  <c r="I190" s="1"/>
  <c r="BU198"/>
  <c r="BS198" s="1"/>
  <c r="I198" s="1"/>
  <c r="BU151"/>
  <c r="BS151" s="1"/>
  <c r="I151" s="1"/>
  <c r="BT105"/>
  <c r="BS105" s="1"/>
  <c r="I105" s="1"/>
  <c r="BU228"/>
  <c r="BS228" s="1"/>
  <c r="I228" s="1"/>
  <c r="BT221"/>
  <c r="BS221" s="1"/>
  <c r="BT84"/>
  <c r="BS84" s="1"/>
  <c r="I84" s="1"/>
  <c r="BU126"/>
  <c r="BS126" s="1"/>
  <c r="I126" s="1"/>
  <c r="BU133"/>
  <c r="BS133" s="1"/>
  <c r="I133" s="1"/>
  <c r="BU205"/>
  <c r="BS205" s="1"/>
  <c r="I205" s="1"/>
  <c r="BU181"/>
  <c r="BS181" s="1"/>
  <c r="I181" s="1"/>
  <c r="BU184"/>
  <c r="BS184" s="1"/>
  <c r="I184" s="1"/>
  <c r="BT220"/>
  <c r="BS220" s="1"/>
  <c r="I220" s="1"/>
  <c r="BT112"/>
  <c r="BS112" s="1"/>
  <c r="I112" s="1"/>
  <c r="BU199"/>
  <c r="BS199" s="1"/>
  <c r="BT172"/>
  <c r="BS172" s="1"/>
  <c r="I172" s="1"/>
  <c r="BU196"/>
  <c r="BS196" s="1"/>
  <c r="BU227"/>
  <c r="BS227" s="1"/>
  <c r="I227" s="1"/>
  <c r="BU147"/>
  <c r="BS147" s="1"/>
  <c r="I147" s="1"/>
  <c r="BT148"/>
  <c r="BS148" s="1"/>
  <c r="BU175"/>
  <c r="BS175" s="1"/>
  <c r="I175" s="1"/>
  <c r="BU144"/>
  <c r="BS144" s="1"/>
  <c r="BS215"/>
  <c r="I215" s="1"/>
  <c r="BU159"/>
  <c r="BS159" s="1"/>
  <c r="I159" s="1"/>
  <c r="BU204"/>
  <c r="BS204" s="1"/>
  <c r="I204" s="1"/>
  <c r="BU222"/>
  <c r="BS222" s="1"/>
  <c r="I222" s="1"/>
  <c r="BU134"/>
  <c r="BS134" s="1"/>
  <c r="I134" s="1"/>
  <c r="BU168"/>
  <c r="BS168" s="1"/>
  <c r="I168" s="1"/>
  <c r="BT216"/>
  <c r="BS216" s="1"/>
  <c r="I216" s="1"/>
  <c r="BT212"/>
  <c r="BS212" s="1"/>
  <c r="I212" s="1"/>
  <c r="BU195"/>
  <c r="BS195" s="1"/>
  <c r="I195" s="1"/>
  <c r="BT156"/>
  <c r="BS156" s="1"/>
  <c r="I156" s="1"/>
  <c r="BU160"/>
  <c r="BS160" s="1"/>
  <c r="BT158"/>
  <c r="BS158" s="1"/>
  <c r="I158" s="1"/>
  <c r="BU194"/>
  <c r="BS194" s="1"/>
  <c r="I194" s="1"/>
  <c r="BU230"/>
  <c r="BS230" s="1"/>
  <c r="I230" s="1"/>
  <c r="BU155"/>
  <c r="BS155" s="1"/>
  <c r="I155" s="1"/>
  <c r="BU217"/>
  <c r="BS217" s="1"/>
  <c r="I217" s="1"/>
  <c r="BT104"/>
  <c r="BS104" s="1"/>
  <c r="I104" s="1"/>
  <c r="BU177"/>
  <c r="BS177" s="1"/>
  <c r="I177" s="1"/>
  <c r="BU188"/>
  <c r="BS188" s="1"/>
  <c r="I188" s="1"/>
  <c r="BU115"/>
  <c r="BS115" s="1"/>
  <c r="I115" s="1"/>
  <c r="BT114"/>
  <c r="BS114" s="1"/>
  <c r="I114" s="1"/>
  <c r="BT101"/>
  <c r="BS101" s="1"/>
  <c r="I101" s="1"/>
  <c r="BU185"/>
  <c r="BS185" s="1"/>
  <c r="BU141"/>
  <c r="BS141" s="1"/>
  <c r="I141" s="1"/>
  <c r="BT203"/>
  <c r="BS203" s="1"/>
  <c r="I203" s="1"/>
  <c r="BU164"/>
  <c r="BS164" s="1"/>
  <c r="I164" s="1"/>
  <c r="BT176"/>
  <c r="BS176" s="1"/>
  <c r="I176" s="1"/>
  <c r="BU166"/>
  <c r="BS166" s="1"/>
  <c r="I166" s="1"/>
  <c r="BS206"/>
  <c r="I206" s="1"/>
  <c r="BU209"/>
  <c r="BS209" s="1"/>
  <c r="I209" s="1"/>
  <c r="BU225"/>
  <c r="BS225" s="1"/>
  <c r="I225" s="1"/>
  <c r="BU170"/>
  <c r="BU107"/>
  <c r="BS107" s="1"/>
  <c r="I107" s="1"/>
  <c r="BT118"/>
  <c r="BS118" s="1"/>
  <c r="I118" s="1"/>
  <c r="BT146"/>
  <c r="BS146" s="1"/>
  <c r="BU135"/>
  <c r="BS135" s="1"/>
  <c r="I135" s="1"/>
  <c r="BU149"/>
  <c r="BS149" s="1"/>
  <c r="I149" s="1"/>
  <c r="BT122"/>
  <c r="BS122" s="1"/>
  <c r="I122" s="1"/>
  <c r="BT125"/>
  <c r="BS125" s="1"/>
  <c r="I125" s="1"/>
  <c r="BU207"/>
  <c r="BS207" s="1"/>
  <c r="I207" s="1"/>
  <c r="BU73"/>
  <c r="BS73" s="1"/>
  <c r="I73" s="1"/>
  <c r="BT162"/>
  <c r="BS162" s="1"/>
  <c r="I162" s="1"/>
  <c r="BU119"/>
  <c r="BS119" s="1"/>
  <c r="I119" s="1"/>
  <c r="BT208"/>
  <c r="BS208" s="1"/>
  <c r="I208" s="1"/>
  <c r="BU154"/>
  <c r="BS154" s="1"/>
  <c r="BT132"/>
  <c r="BS132" s="1"/>
  <c r="I132" s="1"/>
  <c r="BU191"/>
  <c r="BS191" s="1"/>
  <c r="I191" s="1"/>
  <c r="BT229"/>
  <c r="BS229" s="1"/>
  <c r="I229" s="1"/>
  <c r="BT169"/>
  <c r="BS169" s="1"/>
  <c r="I169" s="1"/>
  <c r="BT108"/>
  <c r="BS108" s="1"/>
  <c r="I108" s="1"/>
  <c r="BU218"/>
  <c r="BS218" s="1"/>
  <c r="I218" s="1"/>
  <c r="BU153"/>
  <c r="BS153" s="1"/>
  <c r="BU179"/>
  <c r="BS179" s="1"/>
  <c r="I179" s="1"/>
  <c r="BT75"/>
  <c r="BS75" s="1"/>
  <c r="I75" s="1"/>
  <c r="BU127"/>
  <c r="BS127" s="1"/>
  <c r="I127" s="1"/>
  <c r="BU192"/>
  <c r="BS192" s="1"/>
  <c r="BU140"/>
  <c r="BT128"/>
  <c r="BS128" s="1"/>
  <c r="I128" s="1"/>
  <c r="BT78"/>
  <c r="BS78" s="1"/>
  <c r="I78" s="1"/>
  <c r="BT79"/>
  <c r="BS79" s="1"/>
  <c r="I79" s="1"/>
  <c r="BS143"/>
  <c r="I143" s="1"/>
  <c r="BT121"/>
  <c r="BS121" s="1"/>
  <c r="I121" s="1"/>
  <c r="BT110"/>
  <c r="BS110" s="1"/>
  <c r="I110" s="1"/>
  <c r="BU111"/>
  <c r="BS111" s="1"/>
  <c r="I111" s="1"/>
  <c r="BT99"/>
  <c r="BS99" s="1"/>
  <c r="I99" s="1"/>
  <c r="BU100"/>
  <c r="BS100" s="1"/>
  <c r="I100" s="1"/>
  <c r="BU102"/>
  <c r="BS102" s="1"/>
  <c r="I102" s="1"/>
  <c r="BU109"/>
  <c r="BS109" s="1"/>
  <c r="I109" s="1"/>
  <c r="BU103"/>
  <c r="BT98"/>
  <c r="BS98" s="1"/>
  <c r="BU94"/>
  <c r="BS94" s="1"/>
  <c r="I94" s="1"/>
  <c r="BU87"/>
  <c r="BS87" s="1"/>
  <c r="I87" s="1"/>
  <c r="BT88"/>
  <c r="BS88" s="1"/>
  <c r="I88" s="1"/>
  <c r="BT85"/>
  <c r="BS85" s="1"/>
  <c r="I85" s="1"/>
  <c r="BU95"/>
  <c r="BS95" s="1"/>
  <c r="I95" s="1"/>
  <c r="BU90"/>
  <c r="BS90" s="1"/>
  <c r="I90" s="1"/>
  <c r="BT93"/>
  <c r="BS93" s="1"/>
  <c r="I93" s="1"/>
  <c r="BT89"/>
  <c r="BS89" s="1"/>
  <c r="I89" s="1"/>
  <c r="BT91"/>
  <c r="BS91" s="1"/>
  <c r="BU96"/>
  <c r="BS96" s="1"/>
  <c r="I96" s="1"/>
  <c r="BU72"/>
  <c r="BS72" s="1"/>
  <c r="BT163"/>
  <c r="BS163" s="1"/>
  <c r="I163" s="1"/>
  <c r="BU210"/>
  <c r="BS210" s="1"/>
  <c r="I210" s="1"/>
  <c r="BU86"/>
  <c r="BS86" s="1"/>
  <c r="I86" s="1"/>
  <c r="BU186"/>
  <c r="BS186" s="1"/>
  <c r="I186" s="1"/>
  <c r="BU113"/>
  <c r="BS113" s="1"/>
  <c r="BT211"/>
  <c r="BS211" s="1"/>
  <c r="I211" s="1"/>
  <c r="BU183"/>
  <c r="BS183" s="1"/>
  <c r="I183" s="1"/>
  <c r="BU165"/>
  <c r="BS165" s="1"/>
  <c r="I165" s="1"/>
  <c r="BT193"/>
  <c r="BS193" s="1"/>
  <c r="I193" s="1"/>
  <c r="BU130"/>
  <c r="BS130" s="1"/>
  <c r="I130" s="1"/>
  <c r="BU174"/>
  <c r="BU219"/>
  <c r="BS219" s="1"/>
  <c r="I219" s="1"/>
  <c r="BU189"/>
  <c r="BS189" s="1"/>
  <c r="I189" s="1"/>
  <c r="BV180"/>
  <c r="BT202"/>
  <c r="BS202" s="1"/>
  <c r="I202" s="1"/>
  <c r="BU142"/>
  <c r="BS142" s="1"/>
  <c r="I142" s="1"/>
  <c r="BU131"/>
  <c r="BS131" s="1"/>
  <c r="I131" s="1"/>
  <c r="BU74"/>
  <c r="BS74" s="1"/>
  <c r="I74" s="1"/>
  <c r="BU80"/>
  <c r="BS80" s="1"/>
  <c r="I80" s="1"/>
  <c r="BV184"/>
  <c r="BS150"/>
  <c r="I150" s="1"/>
  <c r="BS123"/>
  <c r="I123" s="1"/>
  <c r="BS137"/>
  <c r="I137" s="1"/>
  <c r="BV83" l="1"/>
  <c r="BV124"/>
  <c r="BV214"/>
  <c r="BV215"/>
  <c r="BV200"/>
  <c r="BV172"/>
  <c r="BV120"/>
  <c r="BV97"/>
  <c r="BV224"/>
  <c r="I221"/>
  <c r="BV221"/>
  <c r="I196"/>
  <c r="BV196"/>
  <c r="BV164"/>
  <c r="BV182"/>
  <c r="BV106"/>
  <c r="BV220"/>
  <c r="BV228"/>
  <c r="BV108"/>
  <c r="BV229"/>
  <c r="I148"/>
  <c r="BV148"/>
  <c r="I144"/>
  <c r="BV144"/>
  <c r="I199"/>
  <c r="BV199"/>
  <c r="BV204"/>
  <c r="BV216"/>
  <c r="BV134"/>
  <c r="BV212"/>
  <c r="BV157"/>
  <c r="BV112"/>
  <c r="BV206"/>
  <c r="I185"/>
  <c r="BV185"/>
  <c r="BV160"/>
  <c r="I160"/>
  <c r="BV162"/>
  <c r="BV176"/>
  <c r="BV104"/>
  <c r="BS170"/>
  <c r="I170" s="1"/>
  <c r="BV168"/>
  <c r="BV156"/>
  <c r="BV151"/>
  <c r="BV152"/>
  <c r="BV227"/>
  <c r="BV188"/>
  <c r="I146"/>
  <c r="BV146"/>
  <c r="I154"/>
  <c r="BV154"/>
  <c r="I153"/>
  <c r="BV153"/>
  <c r="I192"/>
  <c r="BV192"/>
  <c r="BV191"/>
  <c r="BV219"/>
  <c r="BS140"/>
  <c r="I140" s="1"/>
  <c r="BV118"/>
  <c r="BV217"/>
  <c r="BV128"/>
  <c r="BV222"/>
  <c r="BV218"/>
  <c r="BV81"/>
  <c r="BV208"/>
  <c r="BV75"/>
  <c r="BV132"/>
  <c r="BV130"/>
  <c r="BV226"/>
  <c r="BV197"/>
  <c r="BV203"/>
  <c r="BV136"/>
  <c r="BV223"/>
  <c r="BV213"/>
  <c r="BV79"/>
  <c r="BV122"/>
  <c r="BV129"/>
  <c r="BV143"/>
  <c r="BV158"/>
  <c r="BV78"/>
  <c r="BV99"/>
  <c r="BV150"/>
  <c r="BV110"/>
  <c r="I116"/>
  <c r="BS103"/>
  <c r="I103" s="1"/>
  <c r="I98"/>
  <c r="BV98"/>
  <c r="BV85"/>
  <c r="I91"/>
  <c r="BV91"/>
  <c r="BV89"/>
  <c r="BV93"/>
  <c r="BV87"/>
  <c r="I72"/>
  <c r="BV72"/>
  <c r="I113"/>
  <c r="BV113"/>
  <c r="BV149"/>
  <c r="BV194"/>
  <c r="BV186"/>
  <c r="BV142"/>
  <c r="BV183"/>
  <c r="BV111"/>
  <c r="BV166"/>
  <c r="BV133"/>
  <c r="BV141"/>
  <c r="BS174"/>
  <c r="I174" s="1"/>
  <c r="BV126"/>
  <c r="BV88"/>
  <c r="BV100"/>
  <c r="BV181"/>
  <c r="BV101"/>
  <c r="BV190"/>
  <c r="BV165"/>
  <c r="BV127"/>
  <c r="BV147"/>
  <c r="BV189"/>
  <c r="BV102"/>
  <c r="BV169"/>
  <c r="BV187"/>
  <c r="BV86"/>
  <c r="BV155"/>
  <c r="BV131"/>
  <c r="BV94"/>
  <c r="BV90"/>
  <c r="BV114"/>
  <c r="BV175"/>
  <c r="BV139"/>
  <c r="BV195"/>
  <c r="BV117"/>
  <c r="BV161"/>
  <c r="BV80"/>
  <c r="BV73"/>
  <c r="BV77"/>
  <c r="BV76"/>
  <c r="BV84"/>
  <c r="BV167"/>
  <c r="BV82"/>
  <c r="BV145"/>
  <c r="BV193"/>
  <c r="BV159"/>
  <c r="BV96"/>
  <c r="BV211"/>
  <c r="BV209"/>
  <c r="BV205"/>
  <c r="BV92"/>
  <c r="BV109"/>
  <c r="BV107"/>
  <c r="BV125"/>
  <c r="BV198"/>
  <c r="BV115"/>
  <c r="BV171"/>
  <c r="BV201"/>
  <c r="BV105"/>
  <c r="BV177"/>
  <c r="BV225"/>
  <c r="BV123"/>
  <c r="BV230"/>
  <c r="BV207"/>
  <c r="BV119"/>
  <c r="BV121"/>
  <c r="BV95"/>
  <c r="BV163"/>
  <c r="BV210"/>
  <c r="BV138"/>
  <c r="BV137"/>
  <c r="BV202"/>
  <c r="BV178"/>
  <c r="BV179"/>
  <c r="BV74"/>
  <c r="BV173"/>
  <c r="BV135"/>
  <c r="BV170" l="1"/>
  <c r="BV140"/>
  <c r="BV103"/>
  <c r="BV174"/>
  <c r="AV18" l="1"/>
  <c r="AS63"/>
  <c r="AT63"/>
  <c r="AU63"/>
  <c r="AS64"/>
  <c r="AT64"/>
  <c r="AU64"/>
  <c r="AS65"/>
  <c r="AT65"/>
  <c r="AU65"/>
  <c r="AS66"/>
  <c r="AT66"/>
  <c r="AU66"/>
  <c r="AS67"/>
  <c r="AT67"/>
  <c r="AU67"/>
  <c r="AS68"/>
  <c r="AT68"/>
  <c r="AU68"/>
  <c r="AS69"/>
  <c r="AT69"/>
  <c r="AU69"/>
  <c r="AS70"/>
  <c r="AT70"/>
  <c r="AU70"/>
  <c r="AS71"/>
  <c r="AT71"/>
  <c r="AU71"/>
  <c r="AV13"/>
  <c r="AY68" l="1"/>
  <c r="BT68" s="1"/>
  <c r="AY67"/>
  <c r="BU67" s="1"/>
  <c r="AY63"/>
  <c r="BU63" s="1"/>
  <c r="AY70"/>
  <c r="BU70" s="1"/>
  <c r="AY66"/>
  <c r="BU66" s="1"/>
  <c r="AY71"/>
  <c r="BT71" s="1"/>
  <c r="AY69"/>
  <c r="BU69" s="1"/>
  <c r="AY64"/>
  <c r="BU64" s="1"/>
  <c r="AY65"/>
  <c r="BT65" s="1"/>
  <c r="BU68" l="1"/>
  <c r="BS68" s="1"/>
  <c r="BT67"/>
  <c r="BS67" s="1"/>
  <c r="BU65"/>
  <c r="BS65" s="1"/>
  <c r="BT63"/>
  <c r="BS63" s="1"/>
  <c r="BT66"/>
  <c r="BS66" s="1"/>
  <c r="BT69"/>
  <c r="BS69" s="1"/>
  <c r="BT64"/>
  <c r="BS64" s="1"/>
  <c r="BU71"/>
  <c r="BS71" s="1"/>
  <c r="BT70"/>
  <c r="BS70" s="1"/>
  <c r="AS60"/>
  <c r="AT60"/>
  <c r="AU60"/>
  <c r="AV60"/>
  <c r="AW60"/>
  <c r="AS61"/>
  <c r="AT61"/>
  <c r="AU61"/>
  <c r="AV61"/>
  <c r="AW61"/>
  <c r="AS62"/>
  <c r="AT62"/>
  <c r="AU62"/>
  <c r="AV62"/>
  <c r="AW62"/>
  <c r="BV70" l="1"/>
  <c r="I70"/>
  <c r="BV67"/>
  <c r="I67"/>
  <c r="BV65"/>
  <c r="I65"/>
  <c r="BV63"/>
  <c r="I63"/>
  <c r="BV68"/>
  <c r="I68"/>
  <c r="BV66"/>
  <c r="I66"/>
  <c r="BV69"/>
  <c r="I69"/>
  <c r="BV64"/>
  <c r="I64"/>
  <c r="BV71"/>
  <c r="I71"/>
  <c r="AY60"/>
  <c r="BU60" s="1"/>
  <c r="AY61"/>
  <c r="BT61" s="1"/>
  <c r="AY62"/>
  <c r="BT62" s="1"/>
  <c r="AT43"/>
  <c r="AT44"/>
  <c r="AT45"/>
  <c r="AT46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13"/>
  <c r="AW14"/>
  <c r="AW15"/>
  <c r="AW16"/>
  <c r="AW17"/>
  <c r="AW18"/>
  <c r="AW19"/>
  <c r="AW20"/>
  <c r="AW21"/>
  <c r="AW22"/>
  <c r="AW23"/>
  <c r="AW24"/>
  <c r="AW25"/>
  <c r="AW26"/>
  <c r="AW27"/>
  <c r="AW28"/>
  <c r="AS29"/>
  <c r="AT29"/>
  <c r="AU29"/>
  <c r="AV29"/>
  <c r="AS30"/>
  <c r="AT30"/>
  <c r="AU30"/>
  <c r="AV30"/>
  <c r="AS31"/>
  <c r="AT31"/>
  <c r="AU31"/>
  <c r="AV31"/>
  <c r="AS32"/>
  <c r="AT32"/>
  <c r="AU32"/>
  <c r="AV32"/>
  <c r="AS33"/>
  <c r="AT33"/>
  <c r="AU33"/>
  <c r="AV33"/>
  <c r="AS34"/>
  <c r="AT34"/>
  <c r="AU34"/>
  <c r="AV34"/>
  <c r="AS35"/>
  <c r="AT35"/>
  <c r="AU35"/>
  <c r="AV35"/>
  <c r="AS36"/>
  <c r="AT36"/>
  <c r="AU36"/>
  <c r="AV36"/>
  <c r="AS37"/>
  <c r="AT37"/>
  <c r="AU37"/>
  <c r="AV37"/>
  <c r="AS38"/>
  <c r="AT38"/>
  <c r="AU38"/>
  <c r="AV38"/>
  <c r="AS39"/>
  <c r="AT39"/>
  <c r="AU39"/>
  <c r="AV39"/>
  <c r="AS40"/>
  <c r="AT40"/>
  <c r="AU40"/>
  <c r="AV40"/>
  <c r="AS41"/>
  <c r="AT41"/>
  <c r="AU41"/>
  <c r="AV41"/>
  <c r="AS42"/>
  <c r="AT42"/>
  <c r="AU42"/>
  <c r="AV42"/>
  <c r="AS43"/>
  <c r="AU43"/>
  <c r="AV43"/>
  <c r="AS44"/>
  <c r="AU44"/>
  <c r="AV44"/>
  <c r="AS45"/>
  <c r="AU45"/>
  <c r="AV45"/>
  <c r="AS46"/>
  <c r="AU46"/>
  <c r="AV46"/>
  <c r="AS47"/>
  <c r="AT47"/>
  <c r="AU47"/>
  <c r="AV47"/>
  <c r="AS48"/>
  <c r="AT48"/>
  <c r="AU48"/>
  <c r="AV48"/>
  <c r="AS49"/>
  <c r="AT49"/>
  <c r="AU49"/>
  <c r="AV49"/>
  <c r="AS50"/>
  <c r="AT50"/>
  <c r="AU50"/>
  <c r="AV50"/>
  <c r="AS51"/>
  <c r="AT51"/>
  <c r="AU51"/>
  <c r="AV51"/>
  <c r="AS52"/>
  <c r="AT52"/>
  <c r="AU52"/>
  <c r="AV52"/>
  <c r="AS53"/>
  <c r="AT53"/>
  <c r="AU53"/>
  <c r="AV53"/>
  <c r="AS54"/>
  <c r="AT54"/>
  <c r="AU54"/>
  <c r="AV54"/>
  <c r="AS55"/>
  <c r="AT55"/>
  <c r="AU55"/>
  <c r="AV55"/>
  <c r="AS56"/>
  <c r="AT56"/>
  <c r="AU56"/>
  <c r="AV56"/>
  <c r="AS57"/>
  <c r="AT57"/>
  <c r="AU57"/>
  <c r="AV57"/>
  <c r="AS58"/>
  <c r="AT58"/>
  <c r="AU58"/>
  <c r="AV58"/>
  <c r="AS59"/>
  <c r="AT59"/>
  <c r="AU59"/>
  <c r="AV59"/>
  <c r="AS13"/>
  <c r="AT13"/>
  <c r="AU13"/>
  <c r="AS14"/>
  <c r="AT14"/>
  <c r="AU14"/>
  <c r="AV14"/>
  <c r="AS15"/>
  <c r="AT15"/>
  <c r="AU15"/>
  <c r="AV15"/>
  <c r="AS16"/>
  <c r="AT16"/>
  <c r="AU16"/>
  <c r="AV16"/>
  <c r="AS17"/>
  <c r="AT17"/>
  <c r="AU17"/>
  <c r="AV17"/>
  <c r="AS18"/>
  <c r="AT18"/>
  <c r="AU18"/>
  <c r="AS19"/>
  <c r="AT19"/>
  <c r="AU19"/>
  <c r="AV19"/>
  <c r="AS20"/>
  <c r="AT20"/>
  <c r="AU20"/>
  <c r="AV20"/>
  <c r="AS21"/>
  <c r="AT21"/>
  <c r="AU21"/>
  <c r="AV21"/>
  <c r="AS22"/>
  <c r="AT22"/>
  <c r="AU22"/>
  <c r="AV22"/>
  <c r="AS23"/>
  <c r="AT23"/>
  <c r="AU23"/>
  <c r="AV23"/>
  <c r="AS24"/>
  <c r="AT24"/>
  <c r="AU24"/>
  <c r="AV24"/>
  <c r="AS25"/>
  <c r="AT25"/>
  <c r="AU25"/>
  <c r="AV25"/>
  <c r="AS26"/>
  <c r="AT26"/>
  <c r="AU26"/>
  <c r="AV26"/>
  <c r="AS27"/>
  <c r="AT27"/>
  <c r="AU27"/>
  <c r="AV27"/>
  <c r="AS28"/>
  <c r="AT28"/>
  <c r="AU28"/>
  <c r="AV28"/>
  <c r="BT60" l="1"/>
  <c r="BS60" s="1"/>
  <c r="BU61"/>
  <c r="BS61" s="1"/>
  <c r="BU62"/>
  <c r="BS62" s="1"/>
  <c r="AY38"/>
  <c r="BU38" s="1"/>
  <c r="AY58"/>
  <c r="BU58" s="1"/>
  <c r="AY53"/>
  <c r="BU53" s="1"/>
  <c r="AY49"/>
  <c r="BU49" s="1"/>
  <c r="AY47"/>
  <c r="BU47" s="1"/>
  <c r="AY46"/>
  <c r="BU46" s="1"/>
  <c r="AY26"/>
  <c r="BU26" s="1"/>
  <c r="AY20"/>
  <c r="BU20" s="1"/>
  <c r="AY55"/>
  <c r="BU55" s="1"/>
  <c r="AY30"/>
  <c r="AY24"/>
  <c r="BU24" s="1"/>
  <c r="AY16"/>
  <c r="BU16" s="1"/>
  <c r="AY14"/>
  <c r="AY42"/>
  <c r="AY23"/>
  <c r="BU23" s="1"/>
  <c r="AY51"/>
  <c r="BU51" s="1"/>
  <c r="AY27"/>
  <c r="BU27" s="1"/>
  <c r="AY35"/>
  <c r="AY50"/>
  <c r="AY52"/>
  <c r="AY54"/>
  <c r="AY57"/>
  <c r="AY59"/>
  <c r="AY45"/>
  <c r="AY44"/>
  <c r="AY41"/>
  <c r="AY43"/>
  <c r="AY48"/>
  <c r="AY56"/>
  <c r="AY40"/>
  <c r="AY29"/>
  <c r="AY34"/>
  <c r="AY37"/>
  <c r="AY39"/>
  <c r="AY36"/>
  <c r="AY33"/>
  <c r="AY32"/>
  <c r="AY31"/>
  <c r="AY28"/>
  <c r="AY25"/>
  <c r="AY22"/>
  <c r="AY21"/>
  <c r="AY15"/>
  <c r="AY18"/>
  <c r="AY13"/>
  <c r="AY19"/>
  <c r="AY17"/>
  <c r="BV60" l="1"/>
  <c r="I60"/>
  <c r="BV61"/>
  <c r="I61"/>
  <c r="BV62"/>
  <c r="I62"/>
  <c r="BT46"/>
  <c r="BS46" s="1"/>
  <c r="BT38"/>
  <c r="BS38" s="1"/>
  <c r="BT55"/>
  <c r="BS55" s="1"/>
  <c r="BT58"/>
  <c r="BS58" s="1"/>
  <c r="BT49"/>
  <c r="BS49" s="1"/>
  <c r="BT47"/>
  <c r="BS47" s="1"/>
  <c r="BT53"/>
  <c r="BS53" s="1"/>
  <c r="BT16"/>
  <c r="BS16" s="1"/>
  <c r="BT51"/>
  <c r="BS51" s="1"/>
  <c r="BT27"/>
  <c r="BS27" s="1"/>
  <c r="BT23"/>
  <c r="BS23" s="1"/>
  <c r="BU33"/>
  <c r="BT33"/>
  <c r="BU42"/>
  <c r="BT42"/>
  <c r="BU48"/>
  <c r="BT48"/>
  <c r="BU19"/>
  <c r="BT19"/>
  <c r="BU32"/>
  <c r="BT32"/>
  <c r="BU14"/>
  <c r="BT14"/>
  <c r="BU31"/>
  <c r="BT31"/>
  <c r="BU45"/>
  <c r="BT45"/>
  <c r="BT26"/>
  <c r="BS26" s="1"/>
  <c r="BU29"/>
  <c r="BT29"/>
  <c r="BU34"/>
  <c r="BT34"/>
  <c r="BU59"/>
  <c r="BT59"/>
  <c r="BT24"/>
  <c r="BS24" s="1"/>
  <c r="BU39"/>
  <c r="BT39"/>
  <c r="BU41"/>
  <c r="BT41"/>
  <c r="BU30"/>
  <c r="BT30"/>
  <c r="BU36"/>
  <c r="BT36"/>
  <c r="BT20"/>
  <c r="BS20" s="1"/>
  <c r="BU40"/>
  <c r="BT40"/>
  <c r="BU37"/>
  <c r="BT37"/>
  <c r="BU35"/>
  <c r="BT35"/>
  <c r="BU28"/>
  <c r="BT28"/>
  <c r="BU25"/>
  <c r="BT25"/>
  <c r="BU22"/>
  <c r="BT22"/>
  <c r="BU21"/>
  <c r="BT21"/>
  <c r="BU18"/>
  <c r="BT18"/>
  <c r="BU17"/>
  <c r="BT17"/>
  <c r="BU15"/>
  <c r="BT15"/>
  <c r="BU13"/>
  <c r="BT13"/>
  <c r="BU44"/>
  <c r="BT44"/>
  <c r="BU43"/>
  <c r="BT43"/>
  <c r="BU57"/>
  <c r="BT57"/>
  <c r="BU56"/>
  <c r="BT56"/>
  <c r="BU52"/>
  <c r="BT52"/>
  <c r="BU54"/>
  <c r="BT54"/>
  <c r="BU50"/>
  <c r="BT50"/>
  <c r="BV51" l="1"/>
  <c r="I51"/>
  <c r="BV46"/>
  <c r="I46"/>
  <c r="BV58"/>
  <c r="I58"/>
  <c r="BV47"/>
  <c r="I47"/>
  <c r="BV55"/>
  <c r="I55"/>
  <c r="BV49"/>
  <c r="I49"/>
  <c r="BV53"/>
  <c r="I53"/>
  <c r="BV27"/>
  <c r="I27"/>
  <c r="BV23"/>
  <c r="I23"/>
  <c r="BV26"/>
  <c r="I26"/>
  <c r="BV38"/>
  <c r="I38"/>
  <c r="BV24"/>
  <c r="I24"/>
  <c r="BV20"/>
  <c r="I20"/>
  <c r="BV16"/>
  <c r="I16"/>
  <c r="BS28"/>
  <c r="BS29"/>
  <c r="BS32"/>
  <c r="BS45"/>
  <c r="BS48"/>
  <c r="BS33"/>
  <c r="BS36"/>
  <c r="BS39"/>
  <c r="BS59"/>
  <c r="BS31"/>
  <c r="BS44"/>
  <c r="BS21"/>
  <c r="BS40"/>
  <c r="BS17"/>
  <c r="BS37"/>
  <c r="BS41"/>
  <c r="BS14"/>
  <c r="BS19"/>
  <c r="BS42"/>
  <c r="BS50"/>
  <c r="BS30"/>
  <c r="BS25"/>
  <c r="BS34"/>
  <c r="BS35"/>
  <c r="BS22"/>
  <c r="BS18"/>
  <c r="BS15"/>
  <c r="BS13"/>
  <c r="BS43"/>
  <c r="BS56"/>
  <c r="BS57"/>
  <c r="BS52"/>
  <c r="BS54"/>
  <c r="BV59" l="1"/>
  <c r="I59"/>
  <c r="BV52"/>
  <c r="I52"/>
  <c r="BV57"/>
  <c r="I57"/>
  <c r="BV54"/>
  <c r="I54"/>
  <c r="BV48"/>
  <c r="I48"/>
  <c r="BV45"/>
  <c r="I45"/>
  <c r="BV56"/>
  <c r="I56"/>
  <c r="BV50"/>
  <c r="I50"/>
  <c r="BV32"/>
  <c r="I32"/>
  <c r="BV40"/>
  <c r="I40"/>
  <c r="BV34"/>
  <c r="I34"/>
  <c r="BV35"/>
  <c r="I35"/>
  <c r="BV33"/>
  <c r="I33"/>
  <c r="BV41"/>
  <c r="I41"/>
  <c r="BV39"/>
  <c r="I39"/>
  <c r="BV43"/>
  <c r="I43"/>
  <c r="BV42"/>
  <c r="I42"/>
  <c r="BV37"/>
  <c r="I37"/>
  <c r="BV22"/>
  <c r="I22"/>
  <c r="BV36"/>
  <c r="I36"/>
  <c r="BV31"/>
  <c r="I31"/>
  <c r="BV30"/>
  <c r="I30"/>
  <c r="BV44"/>
  <c r="I44"/>
  <c r="BV28"/>
  <c r="I28"/>
  <c r="BV25"/>
  <c r="I25"/>
  <c r="BV21"/>
  <c r="I21"/>
  <c r="BV29"/>
  <c r="I29"/>
  <c r="BV19"/>
  <c r="I19"/>
  <c r="BV13"/>
  <c r="I13"/>
  <c r="BV17"/>
  <c r="I17"/>
  <c r="BV18"/>
  <c r="I18"/>
  <c r="BV15"/>
  <c r="I15"/>
  <c r="BV14"/>
  <c r="I14"/>
</calcChain>
</file>

<file path=xl/sharedStrings.xml><?xml version="1.0" encoding="utf-8"?>
<sst xmlns="http://schemas.openxmlformats.org/spreadsheetml/2006/main" count="1038" uniqueCount="318">
  <si>
    <t>Meno</t>
  </si>
  <si>
    <t xml:space="preserve">Rebricky </t>
  </si>
  <si>
    <t>SR</t>
  </si>
  <si>
    <t>Nz</t>
  </si>
  <si>
    <t>Mz</t>
  </si>
  <si>
    <t>Sz</t>
  </si>
  <si>
    <t>Dor</t>
  </si>
  <si>
    <t>Priezvisko</t>
  </si>
  <si>
    <t>miesto</t>
  </si>
  <si>
    <t>NZ</t>
  </si>
  <si>
    <t>koef</t>
  </si>
  <si>
    <t>rebicek</t>
  </si>
  <si>
    <t>rebricek</t>
  </si>
  <si>
    <t>ITTF  Kad.</t>
  </si>
  <si>
    <t>ITTF jun.</t>
  </si>
  <si>
    <t>ETTU jun.</t>
  </si>
  <si>
    <t>ETTU kad.</t>
  </si>
  <si>
    <t>medzinar.</t>
  </si>
  <si>
    <t>vysledny</t>
  </si>
  <si>
    <t>MEJ</t>
  </si>
  <si>
    <t>dr</t>
  </si>
  <si>
    <t>jedn.</t>
  </si>
  <si>
    <t>MS</t>
  </si>
  <si>
    <t>MEJ A MS</t>
  </si>
  <si>
    <t>ŠK ŠOG NITRA</t>
  </si>
  <si>
    <t>STK ZŠ NA BIELENISKU PEZINOK</t>
  </si>
  <si>
    <t>ŠKST TOPOĽČANY</t>
  </si>
  <si>
    <t>MSK ČADCA</t>
  </si>
  <si>
    <t>ŠKST RUŽOMBEROK</t>
  </si>
  <si>
    <t>MŠK VSTK VRANOV NAD TOPĽOU</t>
  </si>
  <si>
    <t>STO VALALIKY</t>
  </si>
  <si>
    <t>STK DEVÍNSKA NOVÁ VES</t>
  </si>
  <si>
    <t>STK LOKOMOTÍVA KOŠICE</t>
  </si>
  <si>
    <t>TTC POVAŽSKÁ BYSTRICA</t>
  </si>
  <si>
    <t>ŠKST KARLOVA VES</t>
  </si>
  <si>
    <t>TTC MAJCICHOV</t>
  </si>
  <si>
    <t>ŠKST MICHALOVCE</t>
  </si>
  <si>
    <t>LOKOMOTÍVA VRÚTKY</t>
  </si>
  <si>
    <t>MŠK ŽIAR/HRONOM</t>
  </si>
  <si>
    <t>body</t>
  </si>
  <si>
    <t>double</t>
  </si>
  <si>
    <t>MIX</t>
  </si>
  <si>
    <t>v SR rebrikoch</t>
  </si>
  <si>
    <t xml:space="preserve">Koeficienty poradia </t>
  </si>
  <si>
    <t xml:space="preserve">Spolu body </t>
  </si>
  <si>
    <t>v SR</t>
  </si>
  <si>
    <t xml:space="preserve">Koeficienty z </t>
  </si>
  <si>
    <t>Medzinar. podujati</t>
  </si>
  <si>
    <t>ETTU/ITTF</t>
  </si>
  <si>
    <t>DOR</t>
  </si>
  <si>
    <t>koeficient vek. kategorie</t>
  </si>
  <si>
    <t>cely koef</t>
  </si>
  <si>
    <t>koef MS</t>
  </si>
  <si>
    <t>MEJ+MS</t>
  </si>
  <si>
    <t>celkovy</t>
  </si>
  <si>
    <t>vysledne</t>
  </si>
  <si>
    <t>spolu</t>
  </si>
  <si>
    <t>por</t>
  </si>
  <si>
    <t>MŠK KYS.NOVÉ MESTO</t>
  </si>
  <si>
    <t xml:space="preserve">pocet </t>
  </si>
  <si>
    <t>zapasov</t>
  </si>
  <si>
    <t>celeho druzstva</t>
  </si>
  <si>
    <t>hraca</t>
  </si>
  <si>
    <t>z toho</t>
  </si>
  <si>
    <t>Body</t>
  </si>
  <si>
    <t>zahr.</t>
  </si>
  <si>
    <t>percentualne</t>
  </si>
  <si>
    <t>kod</t>
  </si>
  <si>
    <t>klubu</t>
  </si>
  <si>
    <t>Body v SR s koef umiestnenia a vekovym koef</t>
  </si>
  <si>
    <t>KLAJBER</t>
  </si>
  <si>
    <t>PACH</t>
  </si>
  <si>
    <t>GOLDÍR</t>
  </si>
  <si>
    <t>KUBALA</t>
  </si>
  <si>
    <t>SAMUEL</t>
  </si>
  <si>
    <t>PALUŠEK</t>
  </si>
  <si>
    <t>JAKUB</t>
  </si>
  <si>
    <t>BILKOVIČOVÁ</t>
  </si>
  <si>
    <t>ADRIANA</t>
  </si>
  <si>
    <t>ILLÁŠOVÁ</t>
  </si>
  <si>
    <t>WILTSCHKOVÁ</t>
  </si>
  <si>
    <t>ŠINKAROVÁ</t>
  </si>
  <si>
    <t>ŠTULLEROVÁ</t>
  </si>
  <si>
    <t>EMA</t>
  </si>
  <si>
    <t>ČINČUROVÁ</t>
  </si>
  <si>
    <t>BITÓOVÁ</t>
  </si>
  <si>
    <t>DIKO</t>
  </si>
  <si>
    <t>ZELINKA</t>
  </si>
  <si>
    <t>ADAM</t>
  </si>
  <si>
    <t>FILIP</t>
  </si>
  <si>
    <t>LABOŠOVÁ</t>
  </si>
  <si>
    <t>DIVINSKÁ</t>
  </si>
  <si>
    <t>KUKUĽKOVÁ</t>
  </si>
  <si>
    <t>PUCHOVANOVÁ</t>
  </si>
  <si>
    <t>GRIGELOVÁ</t>
  </si>
  <si>
    <t>MAROUSKOVÁ</t>
  </si>
  <si>
    <t>TOMÁŠ</t>
  </si>
  <si>
    <t>NATÁLIA</t>
  </si>
  <si>
    <t>DANIEL</t>
  </si>
  <si>
    <t>MICHAELA</t>
  </si>
  <si>
    <t>KAMIL</t>
  </si>
  <si>
    <t>ELIŠKA</t>
  </si>
  <si>
    <t>NINA</t>
  </si>
  <si>
    <t>DOMINIKA</t>
  </si>
  <si>
    <t>ANETA</t>
  </si>
  <si>
    <t>PAVOL</t>
  </si>
  <si>
    <t>LAURA</t>
  </si>
  <si>
    <t>KRISTIÁN</t>
  </si>
  <si>
    <t>SÁRA</t>
  </si>
  <si>
    <t>DAMIÁN</t>
  </si>
  <si>
    <t>DALIBOR</t>
  </si>
  <si>
    <t>NICOLAS</t>
  </si>
  <si>
    <t>MONIKA</t>
  </si>
  <si>
    <t>NIKOLETA</t>
  </si>
  <si>
    <t>DÁŠA</t>
  </si>
  <si>
    <t>TATIANA</t>
  </si>
  <si>
    <t>NÉMETHOVÁ</t>
  </si>
  <si>
    <t>ARPÁŠ</t>
  </si>
  <si>
    <t>FLÓRO</t>
  </si>
  <si>
    <t>UHERÍK</t>
  </si>
  <si>
    <t>VINCZEOVÁ</t>
  </si>
  <si>
    <t>WALLENFELSOVÁ</t>
  </si>
  <si>
    <t>DAROVCOVÁ</t>
  </si>
  <si>
    <t>KST RAKSIT</t>
  </si>
  <si>
    <t>DELINČÁK</t>
  </si>
  <si>
    <t>HOREČNÝ</t>
  </si>
  <si>
    <t>ALICA</t>
  </si>
  <si>
    <t>KOKAVEC</t>
  </si>
  <si>
    <t>KUBJATKOVÁ</t>
  </si>
  <si>
    <t>STKM PODLAVICE</t>
  </si>
  <si>
    <t>KORF</t>
  </si>
  <si>
    <t>CAROLINA</t>
  </si>
  <si>
    <t>TTC ZÁHORSKÁ BYSTRICA</t>
  </si>
  <si>
    <t>ŠK PRIEVIDZA</t>
  </si>
  <si>
    <t xml:space="preserve"> </t>
  </si>
  <si>
    <t>GEOLÓG ROŽŇAVA</t>
  </si>
  <si>
    <t>MARTIN</t>
  </si>
  <si>
    <t>KERAMING TRENČÍN</t>
  </si>
  <si>
    <t>BILKA</t>
  </si>
  <si>
    <t>NELA</t>
  </si>
  <si>
    <t>s</t>
  </si>
  <si>
    <t>klub v ktorom hráč hosťuje</t>
  </si>
  <si>
    <t>výsledné</t>
  </si>
  <si>
    <t>klub do výpočtu</t>
  </si>
  <si>
    <t>CYPRICH</t>
  </si>
  <si>
    <t>KULICH</t>
  </si>
  <si>
    <t>DIKOVÁ</t>
  </si>
  <si>
    <t>BIANKA</t>
  </si>
  <si>
    <t>TJ STO NIŽNÁ</t>
  </si>
  <si>
    <t>TJ Ostrava KST (CZE)</t>
  </si>
  <si>
    <t>PETRLÍK</t>
  </si>
  <si>
    <t>JURAJ</t>
  </si>
  <si>
    <t>ŠKST FEROMAX BRATISLAVA</t>
  </si>
  <si>
    <t>TTC NOVÉ ZÁMKY</t>
  </si>
  <si>
    <t>LACENOVÁ</t>
  </si>
  <si>
    <t>RENÁTA</t>
  </si>
  <si>
    <t>TJ ČEČEHOV</t>
  </si>
  <si>
    <t>STC ŠKST BRATISLAVA</t>
  </si>
  <si>
    <t>KIRÁLY</t>
  </si>
  <si>
    <t>MATÚŠ</t>
  </si>
  <si>
    <t>MADARAS</t>
  </si>
  <si>
    <t>HABAROVÁ</t>
  </si>
  <si>
    <t>ÓDOR</t>
  </si>
  <si>
    <t>OLIVER</t>
  </si>
  <si>
    <t>GUASSARDO</t>
  </si>
  <si>
    <t>LILIANA ALICJA</t>
  </si>
  <si>
    <t>ONDRUŠOVÁ</t>
  </si>
  <si>
    <t>ČIŽLÁKOVÁ</t>
  </si>
  <si>
    <t>LUCIA</t>
  </si>
  <si>
    <t>KOLESÁROVÁ</t>
  </si>
  <si>
    <t>DARINA</t>
  </si>
  <si>
    <t>KAČÁNIOVÁ</t>
  </si>
  <si>
    <t>MŠK STO KROMPACHY</t>
  </si>
  <si>
    <t>STO SPOJE BRATISLAVA</t>
  </si>
  <si>
    <t>ŠK LOZORNO</t>
  </si>
  <si>
    <t>MAJERČÍKOVÁ</t>
  </si>
  <si>
    <t>LINDA</t>
  </si>
  <si>
    <t>MOLNÁROVÁ</t>
  </si>
  <si>
    <t>EMMA</t>
  </si>
  <si>
    <t>ŠKST JUNIOR MICHAL NA OSTROVE</t>
  </si>
  <si>
    <t>CISÁRIK</t>
  </si>
  <si>
    <t>MARCO</t>
  </si>
  <si>
    <t>ORÁČ</t>
  </si>
  <si>
    <t>EL NINO PRAHA</t>
  </si>
  <si>
    <t>TTC OSTRAVA</t>
  </si>
  <si>
    <t>PISARČIKOVÁ</t>
  </si>
  <si>
    <t>FREDERIKA</t>
  </si>
  <si>
    <t>TTC 1946 WEINHEIM</t>
  </si>
  <si>
    <t>ŠK ZÁVAŽNÁ PORUBA</t>
  </si>
  <si>
    <t>DOUBEK</t>
  </si>
  <si>
    <t>KRISTIAN</t>
  </si>
  <si>
    <t>BUDINSKÝ</t>
  </si>
  <si>
    <t>IVANČO</t>
  </si>
  <si>
    <t>FÉLIX</t>
  </si>
  <si>
    <t>MARTINKA</t>
  </si>
  <si>
    <t>ŠUTIAK</t>
  </si>
  <si>
    <t>FRANCE</t>
  </si>
  <si>
    <t>ROMAN</t>
  </si>
  <si>
    <t>REMEŇ</t>
  </si>
  <si>
    <t>KÁLLAY</t>
  </si>
  <si>
    <t>FEDOR</t>
  </si>
  <si>
    <t>STK SENEC</t>
  </si>
  <si>
    <t>STO KOZÁROVCE</t>
  </si>
  <si>
    <t>STK FUNSTAR TOPOĽČANY</t>
  </si>
  <si>
    <t>DROBOVÁ</t>
  </si>
  <si>
    <t>VERONIKA</t>
  </si>
  <si>
    <t>KARKUŠOVA</t>
  </si>
  <si>
    <t>DANIJELA</t>
  </si>
  <si>
    <t>NOEMI</t>
  </si>
  <si>
    <t>KOVÁČOVÁ</t>
  </si>
  <si>
    <t>ALŽBETA</t>
  </si>
  <si>
    <t>ZGEBUROVÁ</t>
  </si>
  <si>
    <t>ANASTÁZIA</t>
  </si>
  <si>
    <t>DUDOVÁ</t>
  </si>
  <si>
    <t>MSK BŘECLAV</t>
  </si>
  <si>
    <t>SPST DOLNÝ KUBÍN</t>
  </si>
  <si>
    <t>TJ STO SLOVENSKÁ VES</t>
  </si>
  <si>
    <t>KATONA</t>
  </si>
  <si>
    <t>ALEXANDER</t>
  </si>
  <si>
    <t>STRAKA</t>
  </si>
  <si>
    <t>KOPEC</t>
  </si>
  <si>
    <t>VIKTOR</t>
  </si>
  <si>
    <t>ŽÁK</t>
  </si>
  <si>
    <t>LUKÁŠ</t>
  </si>
  <si>
    <t>TEREZKA</t>
  </si>
  <si>
    <t>KUBJATKO</t>
  </si>
  <si>
    <t>PEČALKA</t>
  </si>
  <si>
    <t>NATANIEL</t>
  </si>
  <si>
    <t>SVETÍK</t>
  </si>
  <si>
    <t>MICHAL</t>
  </si>
  <si>
    <t>ŠK PARA TT HLOHOVEC</t>
  </si>
  <si>
    <t>ŠKST LUČENEC</t>
  </si>
  <si>
    <t>DZIEWICZOVÁ</t>
  </si>
  <si>
    <t>LEA</t>
  </si>
  <si>
    <t>IGAZOVÁ</t>
  </si>
  <si>
    <t>MARTINA</t>
  </si>
  <si>
    <t>DADEJOVÁ</t>
  </si>
  <si>
    <t>POLÁKOVÁ</t>
  </si>
  <si>
    <t>ALEXANDRA</t>
  </si>
  <si>
    <t>LENKA</t>
  </si>
  <si>
    <t>KĽUCHOVÁ</t>
  </si>
  <si>
    <t>TERÉZIA</t>
  </si>
  <si>
    <t>VANIŠOVÁ</t>
  </si>
  <si>
    <t>VANDA</t>
  </si>
  <si>
    <t>ŠKST HUMENNÉ</t>
  </si>
  <si>
    <t>TJ POKROK KOMÁRNO</t>
  </si>
  <si>
    <t>TJ TATRAN SUČANY</t>
  </si>
  <si>
    <t>LESŇÁK</t>
  </si>
  <si>
    <t>DOMINIK</t>
  </si>
  <si>
    <t>HOLUBČÍK</t>
  </si>
  <si>
    <t>OLEJNÍK</t>
  </si>
  <si>
    <t>RÓBERT</t>
  </si>
  <si>
    <t>MARKO</t>
  </si>
  <si>
    <t>FERKO</t>
  </si>
  <si>
    <t>RENÉ</t>
  </si>
  <si>
    <t>DROBA</t>
  </si>
  <si>
    <t>GODÁL</t>
  </si>
  <si>
    <t>MILAN</t>
  </si>
  <si>
    <t>VISKUP</t>
  </si>
  <si>
    <t>RICHARD</t>
  </si>
  <si>
    <t>ROZKOŠ</t>
  </si>
  <si>
    <t>DRENINA</t>
  </si>
  <si>
    <t>IVANIČ</t>
  </si>
  <si>
    <t>JÁN</t>
  </si>
  <si>
    <t>SKALICKÝ</t>
  </si>
  <si>
    <t>STANKOVIČOVÁ</t>
  </si>
  <si>
    <t>HANA</t>
  </si>
  <si>
    <t>GEROČOVÁ</t>
  </si>
  <si>
    <t>DOMINOVÁ</t>
  </si>
  <si>
    <t>BAČA</t>
  </si>
  <si>
    <t>ROLAND</t>
  </si>
  <si>
    <t>ŠVEC</t>
  </si>
  <si>
    <t>RASTISLAV</t>
  </si>
  <si>
    <t>NOVOTNÝ</t>
  </si>
  <si>
    <t>ADRIÁN</t>
  </si>
  <si>
    <t>OLEŠŇAN</t>
  </si>
  <si>
    <t>SLIACKY</t>
  </si>
  <si>
    <t>NIKOLAS</t>
  </si>
  <si>
    <t>VELJAČIK</t>
  </si>
  <si>
    <t>OSK MICHAĽANY</t>
  </si>
  <si>
    <t>SST EUROMILK DUN.STREDA</t>
  </si>
  <si>
    <t>PROCHASZKOVÁ</t>
  </si>
  <si>
    <t>HRABAJOVÁ</t>
  </si>
  <si>
    <t>KIRCHMAYEROVÁ</t>
  </si>
  <si>
    <t>KATARÍNA</t>
  </si>
  <si>
    <t>BACSOVÁ</t>
  </si>
  <si>
    <t>VRABLANSKÁ</t>
  </si>
  <si>
    <t>DIANA</t>
  </si>
  <si>
    <t>MARCINČÁKOVÁ</t>
  </si>
  <si>
    <t>BARKOLOVÁ</t>
  </si>
  <si>
    <t>PALKOVÁ</t>
  </si>
  <si>
    <t>SŠK POPROČ</t>
  </si>
  <si>
    <t>OŠK SLOVENSKÝ GROB</t>
  </si>
  <si>
    <t>STO VEĽKÝ BIEL</t>
  </si>
  <si>
    <t>SPST ZÁHORSKÁ BYSTRICA</t>
  </si>
  <si>
    <t>KS GOTYK TORUŇ</t>
  </si>
  <si>
    <t>LFC LOUROSA</t>
  </si>
  <si>
    <t>KST DRIVE TR. JASTRABIE</t>
  </si>
  <si>
    <t>2.hráči</t>
  </si>
  <si>
    <t>6.hráči</t>
  </si>
  <si>
    <t>9.hráčov</t>
  </si>
  <si>
    <t>6.hráčov</t>
  </si>
  <si>
    <t>4.hráči</t>
  </si>
  <si>
    <t>3.hráči</t>
  </si>
  <si>
    <t>5.hráčov</t>
  </si>
  <si>
    <t>11.hráčov</t>
  </si>
  <si>
    <t>10.hráčov</t>
  </si>
  <si>
    <t>STK NOVÁ BAŇA/PODLUŽANY</t>
  </si>
  <si>
    <t>STK KALINOVO</t>
  </si>
  <si>
    <t>body hráča</t>
  </si>
  <si>
    <t>body klubu</t>
  </si>
  <si>
    <t>klub</t>
  </si>
  <si>
    <t>Klub</t>
  </si>
  <si>
    <t>koef.</t>
  </si>
  <si>
    <t>body z koef.</t>
  </si>
  <si>
    <t>Výpočet ÚTM k 1.1.2021</t>
  </si>
  <si>
    <t>Individuálna podpora:</t>
  </si>
  <si>
    <t>FILIP DELINČÁK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</si>
</sst>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\ &quot;€&quot;"/>
  </numFmts>
  <fonts count="1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" xfId="0" applyFont="1" applyFill="1" applyBorder="1"/>
    <xf numFmtId="0" fontId="2" fillId="0" borderId="7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10" fontId="6" fillId="0" borderId="22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" fillId="0" borderId="0" xfId="0" applyFont="1" applyBorder="1"/>
    <xf numFmtId="10" fontId="5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164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0" xfId="0" applyFont="1" applyFill="1" applyBorder="1"/>
    <xf numFmtId="0" fontId="2" fillId="0" borderId="10" xfId="0" applyFont="1" applyFill="1" applyBorder="1"/>
    <xf numFmtId="164" fontId="7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19" xfId="0" applyFont="1" applyFill="1" applyBorder="1"/>
    <xf numFmtId="0" fontId="2" fillId="0" borderId="35" xfId="0" applyFont="1" applyFill="1" applyBorder="1"/>
    <xf numFmtId="164" fontId="7" fillId="2" borderId="26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0" fontId="6" fillId="0" borderId="1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/>
    <xf numFmtId="0" fontId="6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3" xfId="0" applyBorder="1"/>
    <xf numFmtId="0" fontId="0" fillId="0" borderId="24" xfId="0" applyBorder="1"/>
    <xf numFmtId="0" fontId="0" fillId="0" borderId="34" xfId="0" applyBorder="1"/>
    <xf numFmtId="0" fontId="0" fillId="0" borderId="43" xfId="0" applyBorder="1"/>
    <xf numFmtId="0" fontId="0" fillId="0" borderId="35" xfId="0" applyBorder="1"/>
    <xf numFmtId="0" fontId="0" fillId="0" borderId="2" xfId="0" applyBorder="1"/>
    <xf numFmtId="0" fontId="0" fillId="0" borderId="44" xfId="0" applyBorder="1"/>
    <xf numFmtId="0" fontId="0" fillId="0" borderId="20" xfId="0" applyBorder="1"/>
    <xf numFmtId="0" fontId="0" fillId="0" borderId="44" xfId="0" applyFill="1" applyBorder="1"/>
    <xf numFmtId="0" fontId="0" fillId="0" borderId="2" xfId="0" applyFill="1" applyBorder="1"/>
    <xf numFmtId="0" fontId="0" fillId="0" borderId="40" xfId="0" applyFill="1" applyBorder="1"/>
    <xf numFmtId="0" fontId="0" fillId="0" borderId="41" xfId="0" applyFill="1" applyBorder="1"/>
    <xf numFmtId="0" fontId="0" fillId="0" borderId="42" xfId="0" applyFill="1" applyBorder="1"/>
    <xf numFmtId="0" fontId="0" fillId="0" borderId="34" xfId="0" applyFill="1" applyBorder="1"/>
    <xf numFmtId="0" fontId="0" fillId="0" borderId="43" xfId="0" applyFill="1" applyBorder="1"/>
    <xf numFmtId="0" fontId="0" fillId="0" borderId="35" xfId="0" applyFill="1" applyBorder="1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8" fillId="3" borderId="1" xfId="0" applyFont="1" applyFill="1" applyBorder="1"/>
    <xf numFmtId="164" fontId="8" fillId="3" borderId="1" xfId="0" applyNumberFormat="1" applyFont="1" applyFill="1" applyBorder="1" applyAlignment="1">
      <alignment horizontal="center"/>
    </xf>
    <xf numFmtId="0" fontId="8" fillId="3" borderId="2" xfId="0" applyFont="1" applyFill="1" applyBorder="1"/>
    <xf numFmtId="0" fontId="9" fillId="0" borderId="0" xfId="0" applyFont="1"/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10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Fill="1"/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left"/>
    </xf>
    <xf numFmtId="0" fontId="0" fillId="2" borderId="1" xfId="0" applyFill="1" applyBorder="1" applyAlignment="1"/>
    <xf numFmtId="2" fontId="9" fillId="0" borderId="0" xfId="0" applyNumberFormat="1" applyFont="1" applyFill="1"/>
    <xf numFmtId="165" fontId="8" fillId="3" borderId="45" xfId="0" applyNumberFormat="1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/>
    </xf>
    <xf numFmtId="165" fontId="8" fillId="3" borderId="26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CA230"/>
  <sheetViews>
    <sheetView view="pageBreakPreview" zoomScale="70" zoomScaleSheetLayoutView="70" workbookViewId="0">
      <selection activeCell="G36" sqref="G36"/>
    </sheetView>
  </sheetViews>
  <sheetFormatPr defaultRowHeight="15"/>
  <cols>
    <col min="1" max="1" width="9" style="13" customWidth="1"/>
    <col min="2" max="2" width="0.28515625" style="12" customWidth="1"/>
    <col min="3" max="3" width="22.42578125" style="15" bestFit="1" customWidth="1"/>
    <col min="4" max="4" width="20.5703125" style="85" customWidth="1"/>
    <col min="5" max="5" width="13.5703125" style="14" customWidth="1"/>
    <col min="6" max="6" width="0.140625" style="12" customWidth="1"/>
    <col min="7" max="7" width="25.5703125" style="44" customWidth="1"/>
    <col min="8" max="8" width="31.42578125" style="12" customWidth="1"/>
    <col min="9" max="9" width="3.42578125" style="52" hidden="1" customWidth="1"/>
    <col min="10" max="27" width="3.42578125" style="13" hidden="1" customWidth="1"/>
    <col min="28" max="28" width="6.85546875" style="23" customWidth="1"/>
    <col min="29" max="29" width="6.85546875" style="17" customWidth="1"/>
    <col min="30" max="31" width="6.85546875" style="14" customWidth="1"/>
    <col min="32" max="32" width="6.85546875" style="23" customWidth="1"/>
    <col min="33" max="33" width="7.7109375" style="17" customWidth="1"/>
    <col min="34" max="35" width="6.85546875" style="14" customWidth="1"/>
    <col min="36" max="36" width="6.85546875" style="23" customWidth="1"/>
    <col min="37" max="37" width="7.85546875" style="17" customWidth="1"/>
    <col min="38" max="38" width="4" style="3" customWidth="1"/>
    <col min="39" max="39" width="5.28515625" style="23" customWidth="1"/>
    <col min="40" max="42" width="5.28515625" style="18" customWidth="1"/>
    <col min="43" max="43" width="5.28515625" style="17" customWidth="1"/>
    <col min="44" max="44" width="5.28515625" style="14" customWidth="1"/>
    <col min="45" max="49" width="7.42578125" style="14" customWidth="1"/>
    <col min="50" max="50" width="3" style="14" customWidth="1"/>
    <col min="51" max="51" width="19.85546875" style="14" customWidth="1"/>
    <col min="52" max="52" width="5.7109375" style="7" customWidth="1"/>
    <col min="53" max="53" width="12.7109375" style="41" customWidth="1"/>
    <col min="54" max="54" width="15" style="8" hidden="1" customWidth="1"/>
    <col min="55" max="55" width="15.28515625" style="8" hidden="1" customWidth="1"/>
    <col min="56" max="56" width="10.7109375" style="7" hidden="1" customWidth="1"/>
    <col min="57" max="60" width="9.140625" style="7" hidden="1" customWidth="1"/>
    <col min="61" max="61" width="13.85546875" style="8" hidden="1" customWidth="1"/>
    <col min="62" max="62" width="15" style="7" hidden="1" customWidth="1"/>
    <col min="63" max="63" width="10.7109375" style="7" hidden="1" customWidth="1"/>
    <col min="64" max="67" width="9.140625" style="7" hidden="1" customWidth="1"/>
    <col min="68" max="68" width="6.42578125" style="8" customWidth="1"/>
    <col min="69" max="69" width="9.140625" style="15" customWidth="1"/>
    <col min="70" max="70" width="6.42578125" style="15" customWidth="1"/>
    <col min="71" max="71" width="12.85546875" style="16" customWidth="1"/>
    <col min="72" max="72" width="9.140625" style="16" customWidth="1"/>
    <col min="73" max="73" width="11" style="13" customWidth="1"/>
    <col min="74" max="74" width="16.7109375" style="13" customWidth="1"/>
    <col min="75" max="75" width="9.140625" style="6" customWidth="1"/>
    <col min="76" max="79" width="9.140625" style="6"/>
  </cols>
  <sheetData>
    <row r="1" spans="1:79" s="64" customFormat="1">
      <c r="A1" s="50"/>
      <c r="B1" s="51"/>
      <c r="C1" s="50"/>
      <c r="D1" s="51"/>
      <c r="E1" s="50"/>
      <c r="F1" s="51"/>
      <c r="G1" s="51"/>
      <c r="H1" s="51"/>
      <c r="I1" s="59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60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9"/>
      <c r="BA1" s="61"/>
      <c r="BB1" s="30"/>
      <c r="BC1" s="30"/>
      <c r="BD1" s="9"/>
      <c r="BE1" s="9"/>
      <c r="BF1" s="9"/>
      <c r="BG1" s="9"/>
      <c r="BH1" s="9"/>
      <c r="BI1" s="30"/>
      <c r="BJ1" s="9"/>
      <c r="BK1" s="9"/>
      <c r="BL1" s="9"/>
      <c r="BM1" s="9"/>
      <c r="BN1" s="9"/>
      <c r="BO1" s="9"/>
      <c r="BP1" s="30"/>
      <c r="BQ1" s="62"/>
      <c r="BR1" s="62"/>
      <c r="BS1" s="57"/>
      <c r="BT1" s="57"/>
      <c r="BU1" s="50"/>
      <c r="BV1" s="50"/>
      <c r="BW1" s="63"/>
      <c r="BX1" s="63"/>
      <c r="BY1" s="63"/>
      <c r="BZ1" s="63"/>
      <c r="CA1" s="63"/>
    </row>
    <row r="2" spans="1:79" s="64" customFormat="1">
      <c r="A2" s="50"/>
      <c r="B2" s="51"/>
      <c r="C2" s="50"/>
      <c r="D2" s="51"/>
      <c r="E2" s="50"/>
      <c r="F2" s="51"/>
      <c r="G2" s="51"/>
      <c r="H2" s="51"/>
      <c r="I2" s="59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60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9"/>
      <c r="BA2" s="61"/>
      <c r="BB2" s="30"/>
      <c r="BC2" s="30"/>
      <c r="BD2" s="9"/>
      <c r="BE2" s="9"/>
      <c r="BF2" s="9"/>
      <c r="BG2" s="9"/>
      <c r="BH2" s="9"/>
      <c r="BI2" s="30"/>
      <c r="BJ2" s="9"/>
      <c r="BK2" s="9"/>
      <c r="BL2" s="9"/>
      <c r="BM2" s="9"/>
      <c r="BN2" s="9"/>
      <c r="BO2" s="9"/>
      <c r="BP2" s="30"/>
      <c r="BQ2" s="62"/>
      <c r="BR2" s="62"/>
      <c r="BS2" s="57"/>
      <c r="BT2" s="57"/>
      <c r="BU2" s="50"/>
      <c r="BV2" s="50"/>
      <c r="BW2" s="63"/>
      <c r="BX2" s="63"/>
      <c r="BY2" s="63"/>
      <c r="BZ2" s="63"/>
      <c r="CA2" s="63"/>
    </row>
    <row r="3" spans="1:79" s="64" customFormat="1" ht="21">
      <c r="A3" s="50"/>
      <c r="B3" s="51"/>
      <c r="C3" s="50"/>
      <c r="D3" s="51"/>
      <c r="E3" s="50"/>
      <c r="F3" s="51"/>
      <c r="G3" s="51"/>
      <c r="H3" s="51"/>
      <c r="I3" s="5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60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9"/>
      <c r="BA3" s="61"/>
      <c r="BB3" s="30"/>
      <c r="BC3" s="30"/>
      <c r="BD3" s="9"/>
      <c r="BE3" s="9"/>
      <c r="BF3" s="9"/>
      <c r="BG3" s="9"/>
      <c r="BH3" s="9"/>
      <c r="BI3" s="30"/>
      <c r="BJ3" s="9"/>
      <c r="BK3" s="9"/>
      <c r="BL3" s="9"/>
      <c r="BM3" s="9"/>
      <c r="BN3" s="9"/>
      <c r="BO3" s="9"/>
      <c r="BP3" s="30"/>
      <c r="BQ3" s="62"/>
      <c r="BR3" s="62"/>
      <c r="BS3" s="57"/>
      <c r="BT3" s="57"/>
      <c r="BU3" s="71"/>
      <c r="BV3" s="50"/>
      <c r="BW3" s="63"/>
      <c r="BX3" s="63"/>
      <c r="BY3" s="63"/>
      <c r="BZ3" s="63"/>
      <c r="CA3" s="63"/>
    </row>
    <row r="4" spans="1:79" s="64" customFormat="1" ht="21">
      <c r="A4" s="50"/>
      <c r="B4" s="51"/>
      <c r="C4" s="58"/>
      <c r="D4" s="51"/>
      <c r="E4" s="50"/>
      <c r="F4" s="51"/>
      <c r="G4" s="51"/>
      <c r="H4" s="51"/>
      <c r="I4" s="5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60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9"/>
      <c r="BA4" s="61"/>
      <c r="BB4" s="30"/>
      <c r="BC4" s="30"/>
      <c r="BD4" s="9"/>
      <c r="BE4" s="9"/>
      <c r="BF4" s="9"/>
      <c r="BG4" s="9"/>
      <c r="BH4" s="9"/>
      <c r="BI4" s="30"/>
      <c r="BJ4" s="9"/>
      <c r="BK4" s="9"/>
      <c r="BL4" s="9"/>
      <c r="BM4" s="9"/>
      <c r="BN4" s="9"/>
      <c r="BO4" s="9"/>
      <c r="BP4" s="30"/>
      <c r="BQ4" s="62"/>
      <c r="BR4" s="62"/>
      <c r="BS4" s="57"/>
      <c r="BT4" s="83"/>
      <c r="BU4" s="84"/>
      <c r="BV4" s="50"/>
      <c r="BW4" s="63"/>
      <c r="BX4" s="63"/>
      <c r="BY4" s="63"/>
      <c r="BZ4" s="63"/>
      <c r="CA4" s="63"/>
    </row>
    <row r="5" spans="1:79" s="64" customFormat="1" ht="18.75">
      <c r="A5" s="51" t="s">
        <v>50</v>
      </c>
      <c r="B5" s="51"/>
      <c r="C5" s="57"/>
      <c r="D5" s="89" t="s">
        <v>3</v>
      </c>
      <c r="E5" s="50"/>
      <c r="F5" s="51"/>
      <c r="G5" s="183" t="s">
        <v>315</v>
      </c>
      <c r="H5" s="51"/>
      <c r="I5" s="5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60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9"/>
      <c r="BA5" s="61"/>
      <c r="BB5" s="30"/>
      <c r="BC5" s="30"/>
      <c r="BD5" s="9"/>
      <c r="BE5" s="9"/>
      <c r="BF5" s="9"/>
      <c r="BG5" s="9"/>
      <c r="BH5" s="9"/>
      <c r="BI5" s="30"/>
      <c r="BJ5" s="9"/>
      <c r="BK5" s="9"/>
      <c r="BL5" s="9"/>
      <c r="BM5" s="9"/>
      <c r="BN5" s="9"/>
      <c r="BO5" s="9"/>
      <c r="BP5" s="30"/>
      <c r="BQ5" s="62"/>
      <c r="BR5" s="62"/>
      <c r="BS5" s="57"/>
      <c r="BT5" s="57"/>
      <c r="BU5" s="50"/>
      <c r="BV5" s="50"/>
      <c r="BW5" s="63"/>
      <c r="BX5" s="63"/>
      <c r="BY5" s="63"/>
      <c r="BZ5" s="63"/>
      <c r="CA5" s="63"/>
    </row>
    <row r="6" spans="1:79" s="64" customFormat="1">
      <c r="A6" s="50"/>
      <c r="B6" s="51"/>
      <c r="C6" s="57"/>
      <c r="D6" s="89" t="s">
        <v>4</v>
      </c>
      <c r="E6" s="50"/>
      <c r="F6" s="51"/>
      <c r="G6" s="51"/>
      <c r="H6" s="51"/>
      <c r="I6" s="5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60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9"/>
      <c r="BA6" s="61"/>
      <c r="BB6" s="30"/>
      <c r="BC6" s="30"/>
      <c r="BD6" s="9"/>
      <c r="BE6" s="9"/>
      <c r="BF6" s="9"/>
      <c r="BG6" s="9"/>
      <c r="BH6" s="9"/>
      <c r="BI6" s="30"/>
      <c r="BJ6" s="9"/>
      <c r="BK6" s="9"/>
      <c r="BL6" s="9"/>
      <c r="BM6" s="9"/>
      <c r="BN6" s="9"/>
      <c r="BO6" s="9"/>
      <c r="BP6" s="30"/>
      <c r="BQ6" s="62"/>
      <c r="BR6" s="62"/>
      <c r="BS6" s="57"/>
      <c r="BT6" s="57"/>
      <c r="BU6" s="50"/>
      <c r="BV6" s="50"/>
      <c r="BW6" s="63"/>
      <c r="BX6" s="63"/>
      <c r="BY6" s="63"/>
      <c r="BZ6" s="63"/>
      <c r="CA6" s="63"/>
    </row>
    <row r="7" spans="1:79" s="64" customFormat="1">
      <c r="A7" s="50"/>
      <c r="B7" s="51"/>
      <c r="C7" s="57"/>
      <c r="D7" s="89" t="s">
        <v>5</v>
      </c>
      <c r="E7" s="50"/>
      <c r="F7" s="51"/>
      <c r="G7" s="51"/>
      <c r="H7" s="51"/>
      <c r="I7" s="59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60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9"/>
      <c r="BA7" s="61"/>
      <c r="BB7" s="30"/>
      <c r="BC7" s="30"/>
      <c r="BD7" s="9"/>
      <c r="BE7" s="9"/>
      <c r="BF7" s="9"/>
      <c r="BG7" s="9"/>
      <c r="BH7" s="9"/>
      <c r="BI7" s="30"/>
      <c r="BJ7" s="9"/>
      <c r="BK7" s="9"/>
      <c r="BL7" s="9"/>
      <c r="BM7" s="9"/>
      <c r="BN7" s="9"/>
      <c r="BO7" s="9"/>
      <c r="BP7" s="30"/>
      <c r="BQ7" s="62"/>
      <c r="BR7" s="62"/>
      <c r="BS7" s="57"/>
      <c r="BT7" s="57"/>
      <c r="BU7" s="50"/>
      <c r="BV7" s="50"/>
      <c r="BW7" s="63"/>
      <c r="BX7" s="63"/>
      <c r="BY7" s="63"/>
      <c r="BZ7" s="63"/>
      <c r="CA7" s="63"/>
    </row>
    <row r="8" spans="1:79" s="64" customFormat="1">
      <c r="A8" s="18"/>
      <c r="B8" s="65"/>
      <c r="C8" s="62"/>
      <c r="D8" s="90" t="s">
        <v>49</v>
      </c>
      <c r="E8" s="18"/>
      <c r="F8" s="65"/>
      <c r="G8" s="65"/>
      <c r="H8" s="65"/>
      <c r="I8" s="66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60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9"/>
      <c r="BA8" s="61" t="s">
        <v>46</v>
      </c>
      <c r="BB8" s="9"/>
      <c r="BC8" s="30"/>
      <c r="BD8" s="9"/>
      <c r="BE8" s="9"/>
      <c r="BF8" s="9"/>
      <c r="BG8" s="9"/>
      <c r="BH8" s="9"/>
      <c r="BI8" s="9"/>
      <c r="BJ8" s="30"/>
      <c r="BK8" s="9"/>
      <c r="BL8" s="9"/>
      <c r="BM8" s="9"/>
      <c r="BN8" s="9"/>
      <c r="BO8" s="9"/>
      <c r="BP8" s="30"/>
      <c r="BQ8" s="62"/>
      <c r="BR8" s="62"/>
      <c r="BS8" s="62"/>
      <c r="BT8" s="62"/>
      <c r="BU8" s="18"/>
      <c r="BV8" s="18"/>
      <c r="BW8" s="30"/>
      <c r="BX8" s="63"/>
      <c r="BY8" s="63"/>
      <c r="BZ8" s="63"/>
      <c r="CA8" s="63"/>
    </row>
    <row r="9" spans="1:79" s="64" customFormat="1" ht="18.75">
      <c r="A9" s="50"/>
      <c r="B9" s="51"/>
      <c r="C9" s="57"/>
      <c r="D9" s="51">
        <v>21</v>
      </c>
      <c r="E9" s="50"/>
      <c r="F9" s="51"/>
      <c r="G9" s="51"/>
      <c r="H9" s="51"/>
      <c r="I9" s="59"/>
      <c r="J9" s="50"/>
      <c r="K9" s="50"/>
      <c r="L9" s="50" t="s">
        <v>23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18"/>
      <c r="AC9" s="18"/>
      <c r="AD9" s="18" t="s">
        <v>1</v>
      </c>
      <c r="AE9" s="18" t="s">
        <v>2</v>
      </c>
      <c r="AF9" s="18"/>
      <c r="AG9" s="18"/>
      <c r="AH9" s="18"/>
      <c r="AI9" s="18"/>
      <c r="AJ9" s="18"/>
      <c r="AK9" s="18"/>
      <c r="AL9" s="60"/>
      <c r="AM9" s="18" t="s">
        <v>43</v>
      </c>
      <c r="AN9" s="18"/>
      <c r="AO9" s="18"/>
      <c r="AP9" s="18"/>
      <c r="AQ9" s="18"/>
      <c r="AR9" s="18"/>
      <c r="AS9" s="18"/>
      <c r="AT9" s="18"/>
      <c r="AU9" s="18" t="s">
        <v>69</v>
      </c>
      <c r="AV9" s="18"/>
      <c r="AW9" s="18"/>
      <c r="AX9" s="18"/>
      <c r="AY9" s="67"/>
      <c r="AZ9" s="9"/>
      <c r="BA9" s="61" t="s">
        <v>47</v>
      </c>
      <c r="BB9" s="9"/>
      <c r="BC9" s="30"/>
      <c r="BD9" s="9"/>
      <c r="BE9" s="9"/>
      <c r="BF9" s="9"/>
      <c r="BG9" s="9"/>
      <c r="BH9" s="9"/>
      <c r="BI9" s="9"/>
      <c r="BJ9" s="30"/>
      <c r="BK9" s="9"/>
      <c r="BL9" s="9"/>
      <c r="BM9" s="9"/>
      <c r="BN9" s="9"/>
      <c r="BO9" s="9"/>
      <c r="BP9" s="30"/>
      <c r="BQ9" s="62"/>
      <c r="BR9" s="62"/>
      <c r="BS9" s="57"/>
      <c r="BT9" s="57"/>
      <c r="BU9" s="50"/>
      <c r="BV9" s="50"/>
      <c r="BW9" s="63"/>
      <c r="BX9" s="63"/>
      <c r="BY9" s="63"/>
      <c r="BZ9" s="63"/>
      <c r="CA9" s="63"/>
    </row>
    <row r="10" spans="1:79" s="64" customFormat="1" ht="19.5" thickBot="1">
      <c r="A10" s="50"/>
      <c r="B10" s="51"/>
      <c r="C10" s="57"/>
      <c r="D10" s="51"/>
      <c r="E10" s="50"/>
      <c r="F10" s="51"/>
      <c r="G10" s="51"/>
      <c r="H10" s="51"/>
      <c r="I10" s="68" t="s">
        <v>142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60"/>
      <c r="AM10" s="18" t="s">
        <v>42</v>
      </c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9"/>
      <c r="BA10" s="61"/>
      <c r="BB10" s="69" t="s">
        <v>59</v>
      </c>
      <c r="BC10" s="69" t="s">
        <v>59</v>
      </c>
      <c r="BD10" s="9"/>
      <c r="BE10" s="9"/>
      <c r="BF10" s="9"/>
      <c r="BG10" s="9"/>
      <c r="BH10" s="9"/>
      <c r="BI10" s="69" t="s">
        <v>59</v>
      </c>
      <c r="BJ10" s="69" t="s">
        <v>59</v>
      </c>
      <c r="BK10" s="9"/>
      <c r="BL10" s="9" t="s">
        <v>52</v>
      </c>
      <c r="BM10" s="9"/>
      <c r="BN10" s="9"/>
      <c r="BO10" s="9"/>
      <c r="BP10" s="30"/>
      <c r="BQ10" s="62" t="s">
        <v>54</v>
      </c>
      <c r="BR10" s="62"/>
      <c r="BS10" s="70" t="s">
        <v>55</v>
      </c>
      <c r="BT10" s="70" t="s">
        <v>63</v>
      </c>
      <c r="BU10" s="68"/>
      <c r="BV10" s="68" t="s">
        <v>66</v>
      </c>
      <c r="BW10" s="63"/>
      <c r="BX10" s="63"/>
      <c r="BY10" s="63"/>
      <c r="BZ10" s="63"/>
      <c r="CA10" s="63"/>
    </row>
    <row r="11" spans="1:79" ht="19.5" thickBot="1">
      <c r="A11" s="121"/>
      <c r="B11" s="122"/>
      <c r="C11" s="123"/>
      <c r="D11" s="122"/>
      <c r="E11" s="124"/>
      <c r="F11" s="122"/>
      <c r="G11" s="122"/>
      <c r="H11" s="125"/>
      <c r="I11" s="131" t="s">
        <v>39</v>
      </c>
      <c r="J11" s="124" t="s">
        <v>67</v>
      </c>
      <c r="K11" s="124" t="s">
        <v>19</v>
      </c>
      <c r="L11" s="124" t="s">
        <v>19</v>
      </c>
      <c r="M11" s="124" t="s">
        <v>19</v>
      </c>
      <c r="N11" s="124" t="s">
        <v>19</v>
      </c>
      <c r="O11" s="124" t="s">
        <v>22</v>
      </c>
      <c r="P11" s="124" t="s">
        <v>22</v>
      </c>
      <c r="Q11" s="124" t="s">
        <v>22</v>
      </c>
      <c r="R11" s="124" t="s">
        <v>22</v>
      </c>
      <c r="S11" s="124" t="s">
        <v>13</v>
      </c>
      <c r="T11" s="124" t="s">
        <v>16</v>
      </c>
      <c r="U11" s="124" t="s">
        <v>14</v>
      </c>
      <c r="V11" s="124" t="s">
        <v>15</v>
      </c>
      <c r="W11" s="124" t="s">
        <v>13</v>
      </c>
      <c r="X11" s="124" t="s">
        <v>16</v>
      </c>
      <c r="Y11" s="124" t="s">
        <v>14</v>
      </c>
      <c r="Z11" s="124" t="s">
        <v>15</v>
      </c>
      <c r="AA11" s="132" t="s">
        <v>17</v>
      </c>
      <c r="AB11" s="191" t="s">
        <v>3</v>
      </c>
      <c r="AC11" s="192">
        <v>0</v>
      </c>
      <c r="AD11" s="193" t="s">
        <v>4</v>
      </c>
      <c r="AE11" s="194">
        <v>0</v>
      </c>
      <c r="AF11" s="191" t="s">
        <v>5</v>
      </c>
      <c r="AG11" s="192">
        <v>0</v>
      </c>
      <c r="AH11" s="193" t="s">
        <v>6</v>
      </c>
      <c r="AI11" s="194">
        <v>0</v>
      </c>
      <c r="AJ11" s="191">
        <v>21</v>
      </c>
      <c r="AK11" s="192">
        <v>0</v>
      </c>
      <c r="AM11" s="19" t="s">
        <v>9</v>
      </c>
      <c r="AN11" s="20" t="s">
        <v>4</v>
      </c>
      <c r="AO11" s="20" t="s">
        <v>5</v>
      </c>
      <c r="AP11" s="20" t="s">
        <v>6</v>
      </c>
      <c r="AQ11" s="21">
        <v>21</v>
      </c>
      <c r="AS11" s="22" t="s">
        <v>9</v>
      </c>
      <c r="AT11" s="22" t="s">
        <v>4</v>
      </c>
      <c r="AU11" s="22" t="s">
        <v>5</v>
      </c>
      <c r="AV11" s="22" t="s">
        <v>6</v>
      </c>
      <c r="AW11" s="22">
        <v>21</v>
      </c>
      <c r="AX11" s="23"/>
      <c r="AY11" s="22" t="s">
        <v>44</v>
      </c>
      <c r="BA11" s="22" t="s">
        <v>48</v>
      </c>
      <c r="BB11" s="81" t="s">
        <v>60</v>
      </c>
      <c r="BC11" s="29" t="s">
        <v>60</v>
      </c>
      <c r="BD11" s="53" t="s">
        <v>51</v>
      </c>
      <c r="BE11" s="53" t="s">
        <v>19</v>
      </c>
      <c r="BF11" s="53" t="s">
        <v>19</v>
      </c>
      <c r="BG11" s="53" t="s">
        <v>19</v>
      </c>
      <c r="BH11" s="54" t="s">
        <v>19</v>
      </c>
      <c r="BI11" s="29" t="s">
        <v>60</v>
      </c>
      <c r="BJ11" s="29" t="s">
        <v>60</v>
      </c>
      <c r="BK11" s="55" t="s">
        <v>51</v>
      </c>
      <c r="BL11" s="55" t="s">
        <v>22</v>
      </c>
      <c r="BM11" s="55" t="s">
        <v>22</v>
      </c>
      <c r="BN11" s="55" t="s">
        <v>22</v>
      </c>
      <c r="BO11" s="56" t="s">
        <v>22</v>
      </c>
      <c r="BP11" s="30"/>
      <c r="BQ11" s="46" t="s">
        <v>10</v>
      </c>
      <c r="BS11" s="115" t="s">
        <v>39</v>
      </c>
      <c r="BT11" s="116" t="s">
        <v>39</v>
      </c>
      <c r="BU11" s="116" t="s">
        <v>64</v>
      </c>
      <c r="BV11" s="117" t="s">
        <v>64</v>
      </c>
    </row>
    <row r="12" spans="1:79" ht="21.75" thickBot="1">
      <c r="A12" s="106" t="s">
        <v>57</v>
      </c>
      <c r="B12" s="133"/>
      <c r="C12" s="134" t="s">
        <v>7</v>
      </c>
      <c r="D12" s="133" t="s">
        <v>0</v>
      </c>
      <c r="E12" s="126"/>
      <c r="F12" s="126">
        <v>2</v>
      </c>
      <c r="G12" s="133" t="s">
        <v>143</v>
      </c>
      <c r="H12" s="133" t="s">
        <v>141</v>
      </c>
      <c r="I12" s="135" t="s">
        <v>56</v>
      </c>
      <c r="J12" s="136" t="s">
        <v>68</v>
      </c>
      <c r="K12" s="136" t="s">
        <v>20</v>
      </c>
      <c r="L12" s="136" t="s">
        <v>21</v>
      </c>
      <c r="M12" s="136" t="s">
        <v>40</v>
      </c>
      <c r="N12" s="136" t="s">
        <v>41</v>
      </c>
      <c r="O12" s="136" t="s">
        <v>20</v>
      </c>
      <c r="P12" s="136" t="s">
        <v>21</v>
      </c>
      <c r="Q12" s="136" t="s">
        <v>40</v>
      </c>
      <c r="R12" s="136" t="s">
        <v>41</v>
      </c>
      <c r="S12" s="136" t="s">
        <v>11</v>
      </c>
      <c r="T12" s="136" t="s">
        <v>12</v>
      </c>
      <c r="U12" s="136" t="s">
        <v>11</v>
      </c>
      <c r="V12" s="136" t="s">
        <v>12</v>
      </c>
      <c r="W12" s="136" t="s">
        <v>10</v>
      </c>
      <c r="X12" s="136" t="s">
        <v>10</v>
      </c>
      <c r="Y12" s="136" t="s">
        <v>10</v>
      </c>
      <c r="Z12" s="136" t="s">
        <v>10</v>
      </c>
      <c r="AA12" s="137" t="s">
        <v>18</v>
      </c>
      <c r="AB12" s="27" t="s">
        <v>8</v>
      </c>
      <c r="AC12" s="28" t="s">
        <v>39</v>
      </c>
      <c r="AD12" s="110" t="s">
        <v>8</v>
      </c>
      <c r="AE12" s="111" t="s">
        <v>39</v>
      </c>
      <c r="AF12" s="27" t="s">
        <v>8</v>
      </c>
      <c r="AG12" s="28" t="s">
        <v>39</v>
      </c>
      <c r="AH12" s="110" t="s">
        <v>8</v>
      </c>
      <c r="AI12" s="111" t="s">
        <v>39</v>
      </c>
      <c r="AJ12" s="27" t="s">
        <v>8</v>
      </c>
      <c r="AK12" s="28" t="s">
        <v>39</v>
      </c>
      <c r="AM12" s="27">
        <v>0</v>
      </c>
      <c r="AN12" s="72">
        <v>0</v>
      </c>
      <c r="AO12" s="72">
        <v>0</v>
      </c>
      <c r="AP12" s="72">
        <v>0</v>
      </c>
      <c r="AQ12" s="28">
        <v>0</v>
      </c>
      <c r="AS12" s="73">
        <v>0</v>
      </c>
      <c r="AT12" s="73">
        <v>0</v>
      </c>
      <c r="AU12" s="73">
        <v>0</v>
      </c>
      <c r="AV12" s="73">
        <v>0</v>
      </c>
      <c r="AW12" s="73">
        <v>0</v>
      </c>
      <c r="AY12" s="74" t="s">
        <v>45</v>
      </c>
      <c r="BA12" s="119" t="s">
        <v>12</v>
      </c>
      <c r="BB12" s="82" t="s">
        <v>62</v>
      </c>
      <c r="BC12" s="31" t="s">
        <v>61</v>
      </c>
      <c r="BD12" s="32" t="s">
        <v>20</v>
      </c>
      <c r="BE12" s="32" t="s">
        <v>20</v>
      </c>
      <c r="BF12" s="32" t="s">
        <v>21</v>
      </c>
      <c r="BG12" s="32" t="s">
        <v>40</v>
      </c>
      <c r="BH12" s="33" t="s">
        <v>41</v>
      </c>
      <c r="BI12" s="31" t="s">
        <v>62</v>
      </c>
      <c r="BJ12" s="31" t="s">
        <v>61</v>
      </c>
      <c r="BK12" s="34" t="s">
        <v>20</v>
      </c>
      <c r="BL12" s="34" t="s">
        <v>20</v>
      </c>
      <c r="BM12" s="34" t="s">
        <v>21</v>
      </c>
      <c r="BN12" s="34" t="s">
        <v>40</v>
      </c>
      <c r="BO12" s="35" t="s">
        <v>41</v>
      </c>
      <c r="BP12" s="30"/>
      <c r="BQ12" s="73" t="s">
        <v>53</v>
      </c>
      <c r="BS12" s="140" t="s">
        <v>56</v>
      </c>
      <c r="BT12" s="141" t="s">
        <v>2</v>
      </c>
      <c r="BU12" s="141" t="s">
        <v>65</v>
      </c>
      <c r="BV12" s="142" t="s">
        <v>65</v>
      </c>
    </row>
    <row r="13" spans="1:79" s="2" customFormat="1" ht="21">
      <c r="A13" s="25">
        <v>1</v>
      </c>
      <c r="B13" s="40"/>
      <c r="C13" s="96" t="s">
        <v>87</v>
      </c>
      <c r="D13" s="96" t="s">
        <v>76</v>
      </c>
      <c r="E13" s="25">
        <v>1021.6704</v>
      </c>
      <c r="F13" s="40"/>
      <c r="G13" s="96" t="s">
        <v>32</v>
      </c>
      <c r="H13" s="96" t="s">
        <v>183</v>
      </c>
      <c r="I13" s="94">
        <f>BS13</f>
        <v>1021.6704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44</v>
      </c>
      <c r="T13" s="25">
        <v>0</v>
      </c>
      <c r="U13" s="25">
        <v>0</v>
      </c>
      <c r="V13" s="25">
        <v>0</v>
      </c>
      <c r="W13" s="25">
        <v>1</v>
      </c>
      <c r="X13" s="25">
        <v>1</v>
      </c>
      <c r="Y13" s="25">
        <v>1</v>
      </c>
      <c r="Z13" s="25">
        <v>1</v>
      </c>
      <c r="AA13" s="49">
        <v>1</v>
      </c>
      <c r="AB13" s="24"/>
      <c r="AC13" s="5"/>
      <c r="AD13" s="39"/>
      <c r="AE13" s="49"/>
      <c r="AF13" s="24"/>
      <c r="AG13" s="5"/>
      <c r="AH13" s="39"/>
      <c r="AI13" s="49"/>
      <c r="AJ13" s="24"/>
      <c r="AK13" s="5">
        <v>266.06</v>
      </c>
      <c r="AL13" s="3"/>
      <c r="AM13" s="24">
        <v>1</v>
      </c>
      <c r="AN13" s="24">
        <v>1</v>
      </c>
      <c r="AO13" s="24">
        <v>1</v>
      </c>
      <c r="AP13" s="24">
        <v>1</v>
      </c>
      <c r="AQ13" s="26">
        <v>2</v>
      </c>
      <c r="AR13" s="14"/>
      <c r="AS13" s="26">
        <f t="shared" ref="AS13:AS37" si="0">AC13*AM13</f>
        <v>0</v>
      </c>
      <c r="AT13" s="26">
        <f t="shared" ref="AT13:AT37" si="1">AE13+(AE13*(AN13-1))+(AE13*0.1)</f>
        <v>0</v>
      </c>
      <c r="AU13" s="26">
        <f t="shared" ref="AU13:AU37" si="2">AG13+(AG13*(AO13-1))+(AG13*0.3)</f>
        <v>0</v>
      </c>
      <c r="AV13" s="26">
        <f t="shared" ref="AV13:AV37" si="3">AI13+(AI13*(AP13-1))+(AI13*0.5)</f>
        <v>0</v>
      </c>
      <c r="AW13" s="26">
        <f t="shared" ref="AW13:AW37" si="4">AK13+(AK13*(AQ13-1))+(AK13*0.4)</f>
        <v>638.54399999999998</v>
      </c>
      <c r="AX13" s="14"/>
      <c r="AY13" s="26">
        <f t="shared" ref="AY13:AY37" si="5">SUM(AS13:AW13)</f>
        <v>638.54399999999998</v>
      </c>
      <c r="AZ13" s="7"/>
      <c r="BA13" s="26">
        <v>1.5</v>
      </c>
      <c r="BB13" s="80">
        <v>9</v>
      </c>
      <c r="BC13" s="11">
        <v>31</v>
      </c>
      <c r="BD13" s="10">
        <v>1.2</v>
      </c>
      <c r="BE13" s="10">
        <v>1.0580645161290323</v>
      </c>
      <c r="BF13" s="10">
        <v>1</v>
      </c>
      <c r="BG13" s="10">
        <v>1.1000000000000001</v>
      </c>
      <c r="BH13" s="10">
        <v>1</v>
      </c>
      <c r="BI13" s="36">
        <v>0</v>
      </c>
      <c r="BJ13" s="11">
        <v>0</v>
      </c>
      <c r="BK13" s="10">
        <v>1</v>
      </c>
      <c r="BL13" s="10">
        <v>1</v>
      </c>
      <c r="BM13" s="10">
        <v>1</v>
      </c>
      <c r="BN13" s="10">
        <v>1</v>
      </c>
      <c r="BO13" s="37">
        <v>1</v>
      </c>
      <c r="BP13" s="38"/>
      <c r="BQ13" s="26">
        <v>1.1000000000000001</v>
      </c>
      <c r="BR13" s="15"/>
      <c r="BS13" s="138">
        <f t="shared" ref="BS13:BS37" si="6">BT13+BU13</f>
        <v>1021.6704</v>
      </c>
      <c r="BT13" s="130">
        <f t="shared" ref="BT13:BT37" si="7">AY13</f>
        <v>638.54399999999998</v>
      </c>
      <c r="BU13" s="130">
        <f t="shared" ref="BU13:BU37" si="8">(AY13*(BA13-1))+(AY13*(BQ13-1))</f>
        <v>383.12640000000005</v>
      </c>
      <c r="BV13" s="139">
        <f t="shared" ref="BV13:BV37" si="9">(BU13/BS13)</f>
        <v>0.37500000000000006</v>
      </c>
      <c r="BW13" s="4" t="s">
        <v>134</v>
      </c>
      <c r="BX13" s="8"/>
      <c r="BY13" s="8"/>
      <c r="BZ13" s="8"/>
      <c r="CA13" s="8"/>
    </row>
    <row r="14" spans="1:79" s="2" customFormat="1" ht="21">
      <c r="A14" s="25">
        <v>2</v>
      </c>
      <c r="B14" s="40"/>
      <c r="C14" s="96" t="s">
        <v>70</v>
      </c>
      <c r="D14" s="96" t="s">
        <v>88</v>
      </c>
      <c r="E14" s="25">
        <v>2634.3060000000005</v>
      </c>
      <c r="F14" s="40"/>
      <c r="G14" s="96" t="s">
        <v>32</v>
      </c>
      <c r="H14" s="96" t="s">
        <v>135</v>
      </c>
      <c r="I14" s="94">
        <f t="shared" ref="I14:I68" si="10">BS14</f>
        <v>2634.3060000000005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44</v>
      </c>
      <c r="T14" s="25">
        <v>0</v>
      </c>
      <c r="U14" s="25">
        <v>0</v>
      </c>
      <c r="V14" s="25">
        <v>0</v>
      </c>
      <c r="W14" s="25">
        <v>1</v>
      </c>
      <c r="X14" s="25">
        <v>1</v>
      </c>
      <c r="Y14" s="25">
        <v>1</v>
      </c>
      <c r="Z14" s="25">
        <v>1</v>
      </c>
      <c r="AA14" s="49">
        <v>1</v>
      </c>
      <c r="AB14" s="24"/>
      <c r="AC14" s="5"/>
      <c r="AD14" s="39"/>
      <c r="AE14" s="49"/>
      <c r="AF14" s="24"/>
      <c r="AG14" s="5"/>
      <c r="AH14" s="39"/>
      <c r="AI14" s="127">
        <v>389.97</v>
      </c>
      <c r="AJ14" s="24"/>
      <c r="AK14" s="5">
        <v>191.01</v>
      </c>
      <c r="AL14" s="3"/>
      <c r="AM14" s="24">
        <v>1</v>
      </c>
      <c r="AN14" s="24">
        <v>1</v>
      </c>
      <c r="AO14" s="24">
        <v>1</v>
      </c>
      <c r="AP14" s="24">
        <v>1.8</v>
      </c>
      <c r="AQ14" s="26">
        <v>1.8</v>
      </c>
      <c r="AR14" s="14"/>
      <c r="AS14" s="26">
        <f t="shared" si="0"/>
        <v>0</v>
      </c>
      <c r="AT14" s="26">
        <f t="shared" si="1"/>
        <v>0</v>
      </c>
      <c r="AU14" s="26">
        <f t="shared" si="2"/>
        <v>0</v>
      </c>
      <c r="AV14" s="26">
        <f t="shared" si="3"/>
        <v>896.93100000000015</v>
      </c>
      <c r="AW14" s="26">
        <f t="shared" si="4"/>
        <v>420.22199999999998</v>
      </c>
      <c r="AX14" s="14"/>
      <c r="AY14" s="26">
        <f t="shared" si="5"/>
        <v>1317.1530000000002</v>
      </c>
      <c r="AZ14" s="7"/>
      <c r="BA14" s="26">
        <v>2</v>
      </c>
      <c r="BB14" s="80">
        <v>9</v>
      </c>
      <c r="BC14" s="11">
        <v>31</v>
      </c>
      <c r="BD14" s="10">
        <v>1.2</v>
      </c>
      <c r="BE14" s="10">
        <v>1.0580645161290323</v>
      </c>
      <c r="BF14" s="10">
        <v>1</v>
      </c>
      <c r="BG14" s="10">
        <v>1.1000000000000001</v>
      </c>
      <c r="BH14" s="10">
        <v>1</v>
      </c>
      <c r="BI14" s="36">
        <v>0</v>
      </c>
      <c r="BJ14" s="11">
        <v>0</v>
      </c>
      <c r="BK14" s="10">
        <v>1</v>
      </c>
      <c r="BL14" s="10">
        <v>1</v>
      </c>
      <c r="BM14" s="10">
        <v>1</v>
      </c>
      <c r="BN14" s="10">
        <v>1</v>
      </c>
      <c r="BO14" s="37">
        <v>1</v>
      </c>
      <c r="BP14" s="30"/>
      <c r="BQ14" s="26">
        <v>1</v>
      </c>
      <c r="BR14" s="15"/>
      <c r="BS14" s="75">
        <f t="shared" si="6"/>
        <v>2634.3060000000005</v>
      </c>
      <c r="BT14" s="47">
        <f t="shared" si="7"/>
        <v>1317.1530000000002</v>
      </c>
      <c r="BU14" s="47">
        <f t="shared" si="8"/>
        <v>1317.1530000000002</v>
      </c>
      <c r="BV14" s="76">
        <f t="shared" si="9"/>
        <v>0.5</v>
      </c>
      <c r="BW14" s="4" t="s">
        <v>134</v>
      </c>
      <c r="BX14" s="8"/>
      <c r="BY14" s="8"/>
      <c r="BZ14" s="8"/>
      <c r="CA14" s="8"/>
    </row>
    <row r="15" spans="1:79" s="2" customFormat="1" ht="21">
      <c r="A15" s="25">
        <v>3</v>
      </c>
      <c r="B15" s="40"/>
      <c r="C15" s="96" t="s">
        <v>86</v>
      </c>
      <c r="D15" s="96" t="s">
        <v>110</v>
      </c>
      <c r="E15" s="25">
        <v>314.78000000000003</v>
      </c>
      <c r="F15" s="40"/>
      <c r="G15" s="96" t="s">
        <v>148</v>
      </c>
      <c r="H15" s="96" t="s">
        <v>148</v>
      </c>
      <c r="I15" s="94">
        <f t="shared" si="10"/>
        <v>314.78000000000003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44</v>
      </c>
      <c r="T15" s="25">
        <v>0</v>
      </c>
      <c r="U15" s="25">
        <v>0</v>
      </c>
      <c r="V15" s="25">
        <v>0</v>
      </c>
      <c r="W15" s="25">
        <v>1</v>
      </c>
      <c r="X15" s="25">
        <v>1</v>
      </c>
      <c r="Y15" s="25">
        <v>1</v>
      </c>
      <c r="Z15" s="25">
        <v>1</v>
      </c>
      <c r="AA15" s="49">
        <v>1</v>
      </c>
      <c r="AB15" s="24"/>
      <c r="AC15" s="5"/>
      <c r="AD15" s="39"/>
      <c r="AE15" s="49"/>
      <c r="AF15" s="24"/>
      <c r="AG15" s="5"/>
      <c r="AH15" s="39"/>
      <c r="AI15" s="127"/>
      <c r="AJ15" s="24"/>
      <c r="AK15" s="5">
        <v>157.38999999999999</v>
      </c>
      <c r="AL15" s="3"/>
      <c r="AM15" s="24">
        <v>1</v>
      </c>
      <c r="AN15" s="24">
        <v>1</v>
      </c>
      <c r="AO15" s="24">
        <v>1</v>
      </c>
      <c r="AP15" s="24">
        <v>1</v>
      </c>
      <c r="AQ15" s="26">
        <v>1.6</v>
      </c>
      <c r="AR15" s="14"/>
      <c r="AS15" s="26">
        <f t="shared" si="0"/>
        <v>0</v>
      </c>
      <c r="AT15" s="26">
        <f t="shared" si="1"/>
        <v>0</v>
      </c>
      <c r="AU15" s="26">
        <f t="shared" si="2"/>
        <v>0</v>
      </c>
      <c r="AV15" s="26">
        <f t="shared" si="3"/>
        <v>0</v>
      </c>
      <c r="AW15" s="26">
        <f t="shared" si="4"/>
        <v>314.78000000000003</v>
      </c>
      <c r="AX15" s="14"/>
      <c r="AY15" s="26">
        <f t="shared" si="5"/>
        <v>314.78000000000003</v>
      </c>
      <c r="AZ15" s="7"/>
      <c r="BA15" s="26">
        <v>1</v>
      </c>
      <c r="BB15" s="80">
        <v>9</v>
      </c>
      <c r="BC15" s="11">
        <v>31</v>
      </c>
      <c r="BD15" s="10">
        <v>1.2</v>
      </c>
      <c r="BE15" s="10">
        <v>1.0580645161290323</v>
      </c>
      <c r="BF15" s="10">
        <v>1</v>
      </c>
      <c r="BG15" s="10">
        <v>1.1000000000000001</v>
      </c>
      <c r="BH15" s="10">
        <v>1</v>
      </c>
      <c r="BI15" s="36">
        <v>0</v>
      </c>
      <c r="BJ15" s="11">
        <v>0</v>
      </c>
      <c r="BK15" s="10">
        <v>1</v>
      </c>
      <c r="BL15" s="10">
        <v>1</v>
      </c>
      <c r="BM15" s="10">
        <v>1</v>
      </c>
      <c r="BN15" s="10">
        <v>1</v>
      </c>
      <c r="BO15" s="37">
        <v>1</v>
      </c>
      <c r="BP15" s="30"/>
      <c r="BQ15" s="26">
        <v>1</v>
      </c>
      <c r="BR15" s="15"/>
      <c r="BS15" s="75">
        <f t="shared" si="6"/>
        <v>314.78000000000003</v>
      </c>
      <c r="BT15" s="47">
        <f t="shared" si="7"/>
        <v>314.78000000000003</v>
      </c>
      <c r="BU15" s="47">
        <f t="shared" si="8"/>
        <v>0</v>
      </c>
      <c r="BV15" s="76">
        <f t="shared" si="9"/>
        <v>0</v>
      </c>
      <c r="BW15" s="4" t="s">
        <v>134</v>
      </c>
      <c r="BX15" s="8"/>
      <c r="BY15" s="8"/>
      <c r="BZ15" s="8"/>
      <c r="CA15" s="8"/>
    </row>
    <row r="16" spans="1:79" s="2" customFormat="1" ht="21">
      <c r="A16" s="25">
        <v>4</v>
      </c>
      <c r="B16" s="40"/>
      <c r="C16" s="96" t="s">
        <v>124</v>
      </c>
      <c r="D16" s="96" t="s">
        <v>89</v>
      </c>
      <c r="E16" s="25">
        <v>2561.86</v>
      </c>
      <c r="F16" s="40"/>
      <c r="G16" s="96" t="s">
        <v>184</v>
      </c>
      <c r="H16" s="96" t="s">
        <v>184</v>
      </c>
      <c r="I16" s="94">
        <f t="shared" si="10"/>
        <v>2561.86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44</v>
      </c>
      <c r="T16" s="25">
        <v>0</v>
      </c>
      <c r="U16" s="25">
        <v>0</v>
      </c>
      <c r="V16" s="25">
        <v>0</v>
      </c>
      <c r="W16" s="25">
        <v>1</v>
      </c>
      <c r="X16" s="25">
        <v>1</v>
      </c>
      <c r="Y16" s="25">
        <v>1</v>
      </c>
      <c r="Z16" s="25">
        <v>1</v>
      </c>
      <c r="AA16" s="49">
        <v>1</v>
      </c>
      <c r="AB16" s="24"/>
      <c r="AC16" s="5"/>
      <c r="AD16" s="39"/>
      <c r="AE16" s="49"/>
      <c r="AF16" s="24"/>
      <c r="AG16" s="5"/>
      <c r="AH16" s="39"/>
      <c r="AI16" s="127">
        <v>396.5</v>
      </c>
      <c r="AJ16" s="24"/>
      <c r="AK16" s="5">
        <v>144.84</v>
      </c>
      <c r="AL16" s="3"/>
      <c r="AM16" s="24">
        <v>1</v>
      </c>
      <c r="AN16" s="24">
        <v>1</v>
      </c>
      <c r="AO16" s="24">
        <v>1</v>
      </c>
      <c r="AP16" s="24">
        <v>2</v>
      </c>
      <c r="AQ16" s="26">
        <v>1.6</v>
      </c>
      <c r="AR16" s="14"/>
      <c r="AS16" s="26">
        <f t="shared" si="0"/>
        <v>0</v>
      </c>
      <c r="AT16" s="26">
        <f t="shared" si="1"/>
        <v>0</v>
      </c>
      <c r="AU16" s="26">
        <f t="shared" si="2"/>
        <v>0</v>
      </c>
      <c r="AV16" s="26">
        <f t="shared" si="3"/>
        <v>991.25</v>
      </c>
      <c r="AW16" s="26">
        <f t="shared" si="4"/>
        <v>289.68000000000006</v>
      </c>
      <c r="AX16" s="14"/>
      <c r="AY16" s="26">
        <f t="shared" si="5"/>
        <v>1280.93</v>
      </c>
      <c r="AZ16" s="7"/>
      <c r="BA16" s="26">
        <v>2</v>
      </c>
      <c r="BB16" s="80">
        <v>9</v>
      </c>
      <c r="BC16" s="11">
        <v>31</v>
      </c>
      <c r="BD16" s="10">
        <v>1.2</v>
      </c>
      <c r="BE16" s="10">
        <v>1.0580645161290323</v>
      </c>
      <c r="BF16" s="10">
        <v>1</v>
      </c>
      <c r="BG16" s="10">
        <v>1.1000000000000001</v>
      </c>
      <c r="BH16" s="10">
        <v>1</v>
      </c>
      <c r="BI16" s="36">
        <v>0</v>
      </c>
      <c r="BJ16" s="11">
        <v>0</v>
      </c>
      <c r="BK16" s="10">
        <v>1</v>
      </c>
      <c r="BL16" s="10">
        <v>1</v>
      </c>
      <c r="BM16" s="10">
        <v>1</v>
      </c>
      <c r="BN16" s="10">
        <v>1</v>
      </c>
      <c r="BO16" s="37">
        <v>1</v>
      </c>
      <c r="BP16" s="30"/>
      <c r="BQ16" s="26">
        <v>1</v>
      </c>
      <c r="BR16" s="15"/>
      <c r="BS16" s="75">
        <f t="shared" si="6"/>
        <v>2561.86</v>
      </c>
      <c r="BT16" s="47">
        <f t="shared" si="7"/>
        <v>1280.93</v>
      </c>
      <c r="BU16" s="47">
        <f t="shared" si="8"/>
        <v>1280.93</v>
      </c>
      <c r="BV16" s="76">
        <f t="shared" si="9"/>
        <v>0.5</v>
      </c>
      <c r="BW16" s="4" t="s">
        <v>134</v>
      </c>
      <c r="BX16" s="8"/>
      <c r="BY16" s="8"/>
      <c r="BZ16" s="8"/>
      <c r="CA16" s="8"/>
    </row>
    <row r="17" spans="1:79" s="2" customFormat="1" ht="21">
      <c r="A17" s="25">
        <v>5</v>
      </c>
      <c r="B17" s="40"/>
      <c r="C17" s="96" t="s">
        <v>72</v>
      </c>
      <c r="D17" s="96" t="s">
        <v>76</v>
      </c>
      <c r="E17" s="25">
        <v>549.61060000000009</v>
      </c>
      <c r="F17" s="40"/>
      <c r="G17" s="96" t="s">
        <v>27</v>
      </c>
      <c r="H17" s="96" t="s">
        <v>27</v>
      </c>
      <c r="I17" s="94">
        <f t="shared" si="10"/>
        <v>549.61060000000009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44</v>
      </c>
      <c r="T17" s="25">
        <v>0</v>
      </c>
      <c r="U17" s="25">
        <v>0</v>
      </c>
      <c r="V17" s="25">
        <v>0</v>
      </c>
      <c r="W17" s="25">
        <v>1</v>
      </c>
      <c r="X17" s="25">
        <v>1</v>
      </c>
      <c r="Y17" s="25">
        <v>1</v>
      </c>
      <c r="Z17" s="25">
        <v>1</v>
      </c>
      <c r="AA17" s="49">
        <v>1</v>
      </c>
      <c r="AB17" s="24"/>
      <c r="AC17" s="5"/>
      <c r="AD17" s="39"/>
      <c r="AE17" s="49"/>
      <c r="AF17" s="24"/>
      <c r="AG17" s="5"/>
      <c r="AH17" s="39"/>
      <c r="AI17" s="127">
        <v>141.77000000000001</v>
      </c>
      <c r="AJ17" s="24"/>
      <c r="AK17" s="5">
        <v>143.80000000000001</v>
      </c>
      <c r="AL17" s="3"/>
      <c r="AM17" s="24">
        <v>1</v>
      </c>
      <c r="AN17" s="24">
        <v>1</v>
      </c>
      <c r="AO17" s="24">
        <v>1</v>
      </c>
      <c r="AP17" s="24">
        <v>1.3</v>
      </c>
      <c r="AQ17" s="26">
        <v>1.3</v>
      </c>
      <c r="AR17" s="14"/>
      <c r="AS17" s="26">
        <f t="shared" si="0"/>
        <v>0</v>
      </c>
      <c r="AT17" s="26">
        <f t="shared" si="1"/>
        <v>0</v>
      </c>
      <c r="AU17" s="26">
        <f t="shared" si="2"/>
        <v>0</v>
      </c>
      <c r="AV17" s="26">
        <f t="shared" si="3"/>
        <v>255.18600000000004</v>
      </c>
      <c r="AW17" s="26">
        <f t="shared" si="4"/>
        <v>244.46000000000004</v>
      </c>
      <c r="AX17" s="14"/>
      <c r="AY17" s="26">
        <f t="shared" si="5"/>
        <v>499.64600000000007</v>
      </c>
      <c r="AZ17" s="7"/>
      <c r="BA17" s="26">
        <v>1.1000000000000001</v>
      </c>
      <c r="BB17" s="80">
        <v>9</v>
      </c>
      <c r="BC17" s="11">
        <v>31</v>
      </c>
      <c r="BD17" s="10">
        <v>1.2</v>
      </c>
      <c r="BE17" s="10">
        <v>1.0580645161290323</v>
      </c>
      <c r="BF17" s="10">
        <v>1</v>
      </c>
      <c r="BG17" s="10">
        <v>1.1000000000000001</v>
      </c>
      <c r="BH17" s="10">
        <v>1</v>
      </c>
      <c r="BI17" s="36">
        <v>0</v>
      </c>
      <c r="BJ17" s="11">
        <v>0</v>
      </c>
      <c r="BK17" s="10">
        <v>1</v>
      </c>
      <c r="BL17" s="10">
        <v>1</v>
      </c>
      <c r="BM17" s="10">
        <v>1</v>
      </c>
      <c r="BN17" s="10">
        <v>1</v>
      </c>
      <c r="BO17" s="37">
        <v>1</v>
      </c>
      <c r="BP17" s="30"/>
      <c r="BQ17" s="26">
        <v>1</v>
      </c>
      <c r="BR17" s="15"/>
      <c r="BS17" s="75">
        <f t="shared" si="6"/>
        <v>549.61060000000009</v>
      </c>
      <c r="BT17" s="47">
        <f t="shared" si="7"/>
        <v>499.64600000000007</v>
      </c>
      <c r="BU17" s="47">
        <f t="shared" si="8"/>
        <v>49.964600000000054</v>
      </c>
      <c r="BV17" s="76">
        <f t="shared" si="9"/>
        <v>9.0909090909090995E-2</v>
      </c>
      <c r="BW17" s="4" t="s">
        <v>134</v>
      </c>
      <c r="BX17" s="8"/>
      <c r="BY17" s="8"/>
      <c r="BZ17" s="8"/>
      <c r="CA17" s="8"/>
    </row>
    <row r="18" spans="1:79" s="2" customFormat="1" ht="21">
      <c r="A18" s="25">
        <v>6</v>
      </c>
      <c r="B18" s="40"/>
      <c r="C18" s="96" t="s">
        <v>144</v>
      </c>
      <c r="D18" s="96" t="s">
        <v>74</v>
      </c>
      <c r="E18" s="25">
        <v>212.55100000000002</v>
      </c>
      <c r="F18" s="40"/>
      <c r="G18" s="96" t="s">
        <v>27</v>
      </c>
      <c r="H18" s="96" t="s">
        <v>27</v>
      </c>
      <c r="I18" s="94">
        <f t="shared" si="10"/>
        <v>212.55100000000002</v>
      </c>
      <c r="J18" s="25">
        <v>1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44</v>
      </c>
      <c r="T18" s="25">
        <v>0</v>
      </c>
      <c r="U18" s="25">
        <v>0</v>
      </c>
      <c r="V18" s="25">
        <v>0</v>
      </c>
      <c r="W18" s="25">
        <v>1</v>
      </c>
      <c r="X18" s="25">
        <v>1</v>
      </c>
      <c r="Y18" s="25">
        <v>1</v>
      </c>
      <c r="Z18" s="25">
        <v>1</v>
      </c>
      <c r="AA18" s="49">
        <v>1</v>
      </c>
      <c r="AB18" s="24"/>
      <c r="AC18" s="5"/>
      <c r="AD18" s="39"/>
      <c r="AE18" s="49"/>
      <c r="AF18" s="24"/>
      <c r="AG18" s="5"/>
      <c r="AH18" s="39"/>
      <c r="AI18" s="127"/>
      <c r="AJ18" s="24"/>
      <c r="AK18" s="5">
        <v>125.03</v>
      </c>
      <c r="AL18" s="3"/>
      <c r="AM18" s="24">
        <v>1</v>
      </c>
      <c r="AN18" s="24">
        <v>1</v>
      </c>
      <c r="AO18" s="24">
        <v>1</v>
      </c>
      <c r="AP18" s="24">
        <v>1</v>
      </c>
      <c r="AQ18" s="26">
        <v>1.3</v>
      </c>
      <c r="AR18" s="14"/>
      <c r="AS18" s="26">
        <f t="shared" si="0"/>
        <v>0</v>
      </c>
      <c r="AT18" s="26">
        <f t="shared" si="1"/>
        <v>0</v>
      </c>
      <c r="AU18" s="26">
        <f t="shared" si="2"/>
        <v>0</v>
      </c>
      <c r="AV18" s="26">
        <f t="shared" si="3"/>
        <v>0</v>
      </c>
      <c r="AW18" s="26">
        <f t="shared" si="4"/>
        <v>212.55100000000002</v>
      </c>
      <c r="AX18" s="14"/>
      <c r="AY18" s="26">
        <f t="shared" si="5"/>
        <v>212.55100000000002</v>
      </c>
      <c r="AZ18" s="7"/>
      <c r="BA18" s="26">
        <v>1</v>
      </c>
      <c r="BB18" s="80">
        <v>9</v>
      </c>
      <c r="BC18" s="11">
        <v>31</v>
      </c>
      <c r="BD18" s="10">
        <v>1.2</v>
      </c>
      <c r="BE18" s="10">
        <v>1.0580645161290323</v>
      </c>
      <c r="BF18" s="10">
        <v>1</v>
      </c>
      <c r="BG18" s="10">
        <v>1.1000000000000001</v>
      </c>
      <c r="BH18" s="10">
        <v>1</v>
      </c>
      <c r="BI18" s="36">
        <v>0</v>
      </c>
      <c r="BJ18" s="11">
        <v>0</v>
      </c>
      <c r="BK18" s="10">
        <v>1</v>
      </c>
      <c r="BL18" s="10">
        <v>1</v>
      </c>
      <c r="BM18" s="10">
        <v>1</v>
      </c>
      <c r="BN18" s="10">
        <v>1</v>
      </c>
      <c r="BO18" s="37">
        <v>1</v>
      </c>
      <c r="BP18" s="30"/>
      <c r="BQ18" s="26">
        <v>1</v>
      </c>
      <c r="BR18" s="15"/>
      <c r="BS18" s="75">
        <f t="shared" si="6"/>
        <v>212.55100000000002</v>
      </c>
      <c r="BT18" s="47">
        <f t="shared" si="7"/>
        <v>212.55100000000002</v>
      </c>
      <c r="BU18" s="47">
        <f t="shared" si="8"/>
        <v>0</v>
      </c>
      <c r="BV18" s="76">
        <f t="shared" si="9"/>
        <v>0</v>
      </c>
      <c r="BW18" s="4" t="s">
        <v>134</v>
      </c>
      <c r="BX18" s="8"/>
      <c r="BY18" s="8"/>
      <c r="BZ18" s="8"/>
      <c r="CA18" s="8"/>
    </row>
    <row r="19" spans="1:79" s="2" customFormat="1" ht="21">
      <c r="A19" s="25">
        <v>7</v>
      </c>
      <c r="B19" s="40"/>
      <c r="C19" s="96" t="s">
        <v>182</v>
      </c>
      <c r="D19" s="96" t="s">
        <v>98</v>
      </c>
      <c r="E19" s="25">
        <v>292.63800000000003</v>
      </c>
      <c r="F19" s="40"/>
      <c r="G19" s="96" t="s">
        <v>29</v>
      </c>
      <c r="H19" s="96" t="s">
        <v>29</v>
      </c>
      <c r="I19" s="94">
        <f t="shared" si="10"/>
        <v>292.63800000000003</v>
      </c>
      <c r="J19" s="25">
        <v>1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44</v>
      </c>
      <c r="T19" s="25">
        <v>0</v>
      </c>
      <c r="U19" s="25">
        <v>0</v>
      </c>
      <c r="V19" s="25">
        <v>0</v>
      </c>
      <c r="W19" s="25">
        <v>1</v>
      </c>
      <c r="X19" s="25">
        <v>1</v>
      </c>
      <c r="Y19" s="25">
        <v>1</v>
      </c>
      <c r="Z19" s="25">
        <v>1</v>
      </c>
      <c r="AA19" s="49">
        <v>1</v>
      </c>
      <c r="AB19" s="24"/>
      <c r="AC19" s="5"/>
      <c r="AD19" s="39"/>
      <c r="AE19" s="49"/>
      <c r="AF19" s="24"/>
      <c r="AG19" s="5"/>
      <c r="AH19" s="39"/>
      <c r="AI19" s="49"/>
      <c r="AJ19" s="24"/>
      <c r="AK19" s="5">
        <v>114.76</v>
      </c>
      <c r="AL19" s="3"/>
      <c r="AM19" s="24">
        <v>1</v>
      </c>
      <c r="AN19" s="24">
        <v>1</v>
      </c>
      <c r="AO19" s="24">
        <v>1</v>
      </c>
      <c r="AP19" s="24">
        <v>1</v>
      </c>
      <c r="AQ19" s="26">
        <v>1.3</v>
      </c>
      <c r="AR19" s="14"/>
      <c r="AS19" s="26">
        <f t="shared" si="0"/>
        <v>0</v>
      </c>
      <c r="AT19" s="26">
        <f t="shared" si="1"/>
        <v>0</v>
      </c>
      <c r="AU19" s="26">
        <f t="shared" si="2"/>
        <v>0</v>
      </c>
      <c r="AV19" s="26">
        <f t="shared" si="3"/>
        <v>0</v>
      </c>
      <c r="AW19" s="26">
        <f t="shared" si="4"/>
        <v>195.09200000000001</v>
      </c>
      <c r="AX19" s="14"/>
      <c r="AY19" s="26">
        <f t="shared" si="5"/>
        <v>195.09200000000001</v>
      </c>
      <c r="AZ19" s="7"/>
      <c r="BA19" s="26">
        <v>1.3</v>
      </c>
      <c r="BB19" s="80">
        <v>9</v>
      </c>
      <c r="BC19" s="11">
        <v>31</v>
      </c>
      <c r="BD19" s="10">
        <v>1.2</v>
      </c>
      <c r="BE19" s="10">
        <v>1.0580645161290323</v>
      </c>
      <c r="BF19" s="10">
        <v>1</v>
      </c>
      <c r="BG19" s="10">
        <v>1.1000000000000001</v>
      </c>
      <c r="BH19" s="10">
        <v>1</v>
      </c>
      <c r="BI19" s="36">
        <v>0</v>
      </c>
      <c r="BJ19" s="11">
        <v>0</v>
      </c>
      <c r="BK19" s="10">
        <v>1</v>
      </c>
      <c r="BL19" s="10">
        <v>1</v>
      </c>
      <c r="BM19" s="10">
        <v>1</v>
      </c>
      <c r="BN19" s="10">
        <v>1</v>
      </c>
      <c r="BO19" s="37">
        <v>1</v>
      </c>
      <c r="BP19" s="30"/>
      <c r="BQ19" s="26">
        <v>1.2</v>
      </c>
      <c r="BR19" s="15"/>
      <c r="BS19" s="75">
        <f t="shared" si="6"/>
        <v>292.63800000000003</v>
      </c>
      <c r="BT19" s="47">
        <f t="shared" si="7"/>
        <v>195.09200000000001</v>
      </c>
      <c r="BU19" s="47">
        <f t="shared" si="8"/>
        <v>97.546000000000006</v>
      </c>
      <c r="BV19" s="76">
        <f t="shared" si="9"/>
        <v>0.33333333333333331</v>
      </c>
      <c r="BW19" s="4" t="s">
        <v>134</v>
      </c>
      <c r="BX19" s="8"/>
      <c r="BY19" s="8"/>
      <c r="BZ19" s="8"/>
      <c r="CA19" s="8"/>
    </row>
    <row r="20" spans="1:79" s="2" customFormat="1" ht="21">
      <c r="A20" s="25">
        <v>8</v>
      </c>
      <c r="B20" s="40"/>
      <c r="C20" s="96" t="s">
        <v>87</v>
      </c>
      <c r="D20" s="96" t="s">
        <v>159</v>
      </c>
      <c r="E20" s="25">
        <v>181.01600000000002</v>
      </c>
      <c r="F20" s="40"/>
      <c r="G20" s="96" t="s">
        <v>32</v>
      </c>
      <c r="H20" s="96" t="s">
        <v>32</v>
      </c>
      <c r="I20" s="94">
        <f t="shared" si="10"/>
        <v>181.01600000000002</v>
      </c>
      <c r="J20" s="25">
        <v>1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44</v>
      </c>
      <c r="T20" s="25">
        <v>0</v>
      </c>
      <c r="U20" s="25">
        <v>0</v>
      </c>
      <c r="V20" s="25">
        <v>0</v>
      </c>
      <c r="W20" s="25">
        <v>1</v>
      </c>
      <c r="X20" s="25">
        <v>1</v>
      </c>
      <c r="Y20" s="25">
        <v>1</v>
      </c>
      <c r="Z20" s="25">
        <v>1</v>
      </c>
      <c r="AA20" s="49">
        <v>1</v>
      </c>
      <c r="AB20" s="24"/>
      <c r="AC20" s="5"/>
      <c r="AD20" s="39"/>
      <c r="AE20" s="49"/>
      <c r="AF20" s="24"/>
      <c r="AG20" s="5"/>
      <c r="AH20" s="39"/>
      <c r="AI20" s="49"/>
      <c r="AJ20" s="24"/>
      <c r="AK20" s="5">
        <v>106.48</v>
      </c>
      <c r="AL20" s="3"/>
      <c r="AM20" s="24">
        <v>1</v>
      </c>
      <c r="AN20" s="24">
        <v>1</v>
      </c>
      <c r="AO20" s="24">
        <v>1</v>
      </c>
      <c r="AP20" s="24">
        <v>1</v>
      </c>
      <c r="AQ20" s="26">
        <v>1.3</v>
      </c>
      <c r="AR20" s="14"/>
      <c r="AS20" s="26">
        <f t="shared" si="0"/>
        <v>0</v>
      </c>
      <c r="AT20" s="26">
        <f t="shared" si="1"/>
        <v>0</v>
      </c>
      <c r="AU20" s="26">
        <f t="shared" si="2"/>
        <v>0</v>
      </c>
      <c r="AV20" s="26">
        <f t="shared" si="3"/>
        <v>0</v>
      </c>
      <c r="AW20" s="26">
        <f t="shared" si="4"/>
        <v>181.01600000000002</v>
      </c>
      <c r="AX20" s="14"/>
      <c r="AY20" s="26">
        <f t="shared" si="5"/>
        <v>181.01600000000002</v>
      </c>
      <c r="AZ20" s="7"/>
      <c r="BA20" s="26">
        <v>1</v>
      </c>
      <c r="BB20" s="80">
        <v>9</v>
      </c>
      <c r="BC20" s="11">
        <v>31</v>
      </c>
      <c r="BD20" s="10">
        <v>1.2</v>
      </c>
      <c r="BE20" s="10">
        <v>1.0580645161290323</v>
      </c>
      <c r="BF20" s="10">
        <v>1</v>
      </c>
      <c r="BG20" s="10">
        <v>1.1000000000000001</v>
      </c>
      <c r="BH20" s="10">
        <v>1</v>
      </c>
      <c r="BI20" s="36">
        <v>0</v>
      </c>
      <c r="BJ20" s="11">
        <v>0</v>
      </c>
      <c r="BK20" s="10">
        <v>1</v>
      </c>
      <c r="BL20" s="10">
        <v>1</v>
      </c>
      <c r="BM20" s="10">
        <v>1</v>
      </c>
      <c r="BN20" s="10">
        <v>1</v>
      </c>
      <c r="BO20" s="37">
        <v>1</v>
      </c>
      <c r="BP20" s="30"/>
      <c r="BQ20" s="26">
        <v>1</v>
      </c>
      <c r="BR20" s="15"/>
      <c r="BS20" s="75">
        <f t="shared" si="6"/>
        <v>181.01600000000002</v>
      </c>
      <c r="BT20" s="47">
        <f t="shared" si="7"/>
        <v>181.01600000000002</v>
      </c>
      <c r="BU20" s="47">
        <f t="shared" si="8"/>
        <v>0</v>
      </c>
      <c r="BV20" s="76">
        <f t="shared" si="9"/>
        <v>0</v>
      </c>
      <c r="BW20" s="4" t="s">
        <v>134</v>
      </c>
      <c r="BX20" s="8"/>
      <c r="BY20" s="8"/>
      <c r="BZ20" s="8"/>
      <c r="CA20" s="8"/>
    </row>
    <row r="21" spans="1:79" s="2" customFormat="1" ht="21">
      <c r="A21" s="25">
        <v>9</v>
      </c>
      <c r="B21" s="40"/>
      <c r="C21" s="96" t="s">
        <v>92</v>
      </c>
      <c r="D21" s="96" t="s">
        <v>115</v>
      </c>
      <c r="E21" s="25">
        <v>5287.7447999999995</v>
      </c>
      <c r="F21" s="40"/>
      <c r="G21" s="96" t="s">
        <v>295</v>
      </c>
      <c r="H21" s="96" t="s">
        <v>295</v>
      </c>
      <c r="I21" s="94">
        <f t="shared" si="10"/>
        <v>5287.7447999999995</v>
      </c>
      <c r="J21" s="25">
        <v>1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44</v>
      </c>
      <c r="T21" s="25">
        <v>0</v>
      </c>
      <c r="U21" s="25">
        <v>0</v>
      </c>
      <c r="V21" s="25">
        <v>0</v>
      </c>
      <c r="W21" s="25">
        <v>1</v>
      </c>
      <c r="X21" s="25">
        <v>1</v>
      </c>
      <c r="Y21" s="25">
        <v>1</v>
      </c>
      <c r="Z21" s="25">
        <v>1</v>
      </c>
      <c r="AA21" s="49">
        <v>1</v>
      </c>
      <c r="AB21" s="24"/>
      <c r="AC21" s="5"/>
      <c r="AD21" s="39"/>
      <c r="AE21" s="49"/>
      <c r="AF21" s="24"/>
      <c r="AG21" s="5"/>
      <c r="AH21" s="39"/>
      <c r="AI21" s="49"/>
      <c r="AJ21" s="24"/>
      <c r="AK21" s="5">
        <v>564.92999999999995</v>
      </c>
      <c r="AL21" s="3"/>
      <c r="AM21" s="24">
        <v>1</v>
      </c>
      <c r="AN21" s="24">
        <v>1</v>
      </c>
      <c r="AO21" s="24">
        <v>1</v>
      </c>
      <c r="AP21" s="24">
        <v>1</v>
      </c>
      <c r="AQ21" s="26">
        <v>2</v>
      </c>
      <c r="AR21" s="14"/>
      <c r="AS21" s="26">
        <f t="shared" si="0"/>
        <v>0</v>
      </c>
      <c r="AT21" s="26">
        <f t="shared" si="1"/>
        <v>0</v>
      </c>
      <c r="AU21" s="26">
        <f t="shared" si="2"/>
        <v>0</v>
      </c>
      <c r="AV21" s="26">
        <f t="shared" si="3"/>
        <v>0</v>
      </c>
      <c r="AW21" s="26">
        <f t="shared" si="4"/>
        <v>1355.8319999999999</v>
      </c>
      <c r="AX21" s="14"/>
      <c r="AY21" s="26">
        <f t="shared" si="5"/>
        <v>1355.8319999999999</v>
      </c>
      <c r="AZ21" s="7"/>
      <c r="BA21" s="26">
        <v>2.8</v>
      </c>
      <c r="BB21" s="80">
        <v>9</v>
      </c>
      <c r="BC21" s="11">
        <v>31</v>
      </c>
      <c r="BD21" s="10">
        <v>1.2</v>
      </c>
      <c r="BE21" s="10">
        <v>1.0580645161290323</v>
      </c>
      <c r="BF21" s="10">
        <v>1</v>
      </c>
      <c r="BG21" s="10">
        <v>1.1000000000000001</v>
      </c>
      <c r="BH21" s="10">
        <v>1</v>
      </c>
      <c r="BI21" s="36">
        <v>0</v>
      </c>
      <c r="BJ21" s="11">
        <v>0</v>
      </c>
      <c r="BK21" s="10">
        <v>1</v>
      </c>
      <c r="BL21" s="10">
        <v>1</v>
      </c>
      <c r="BM21" s="10">
        <v>1</v>
      </c>
      <c r="BN21" s="10">
        <v>1</v>
      </c>
      <c r="BO21" s="37">
        <v>1</v>
      </c>
      <c r="BP21" s="30"/>
      <c r="BQ21" s="26">
        <v>2.1</v>
      </c>
      <c r="BR21" s="15"/>
      <c r="BS21" s="75">
        <f t="shared" si="6"/>
        <v>5287.7447999999995</v>
      </c>
      <c r="BT21" s="47">
        <f t="shared" si="7"/>
        <v>1355.8319999999999</v>
      </c>
      <c r="BU21" s="47">
        <f t="shared" si="8"/>
        <v>3931.9127999999996</v>
      </c>
      <c r="BV21" s="76">
        <f t="shared" si="9"/>
        <v>0.74358974358974361</v>
      </c>
      <c r="BW21" s="4" t="s">
        <v>134</v>
      </c>
      <c r="BX21" s="8"/>
      <c r="BY21" s="8"/>
      <c r="BZ21" s="8"/>
      <c r="CA21" s="8"/>
    </row>
    <row r="22" spans="1:79" s="2" customFormat="1" ht="21">
      <c r="A22" s="25">
        <v>10</v>
      </c>
      <c r="B22" s="40"/>
      <c r="C22" s="96" t="s">
        <v>94</v>
      </c>
      <c r="D22" s="96" t="s">
        <v>97</v>
      </c>
      <c r="E22" s="25">
        <v>1505.5919999999996</v>
      </c>
      <c r="F22" s="40"/>
      <c r="G22" s="96" t="s">
        <v>24</v>
      </c>
      <c r="H22" s="96" t="s">
        <v>296</v>
      </c>
      <c r="I22" s="94">
        <f t="shared" si="10"/>
        <v>1505.5919999999996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44</v>
      </c>
      <c r="T22" s="25">
        <v>0</v>
      </c>
      <c r="U22" s="25">
        <v>0</v>
      </c>
      <c r="V22" s="25">
        <v>0</v>
      </c>
      <c r="W22" s="25">
        <v>1</v>
      </c>
      <c r="X22" s="25">
        <v>1</v>
      </c>
      <c r="Y22" s="25">
        <v>1</v>
      </c>
      <c r="Z22" s="25">
        <v>1</v>
      </c>
      <c r="AA22" s="49">
        <v>1</v>
      </c>
      <c r="AB22" s="24"/>
      <c r="AC22" s="5"/>
      <c r="AD22" s="39"/>
      <c r="AE22" s="49"/>
      <c r="AF22" s="24"/>
      <c r="AG22" s="5"/>
      <c r="AH22" s="39"/>
      <c r="AI22" s="49"/>
      <c r="AJ22" s="24"/>
      <c r="AK22" s="5">
        <v>285.14999999999998</v>
      </c>
      <c r="AL22" s="3"/>
      <c r="AM22" s="24">
        <v>1</v>
      </c>
      <c r="AN22" s="24">
        <v>1</v>
      </c>
      <c r="AO22" s="24">
        <v>1</v>
      </c>
      <c r="AP22" s="24">
        <v>1</v>
      </c>
      <c r="AQ22" s="26">
        <v>1.8</v>
      </c>
      <c r="AR22" s="14"/>
      <c r="AS22" s="26">
        <f t="shared" si="0"/>
        <v>0</v>
      </c>
      <c r="AT22" s="26">
        <f t="shared" si="1"/>
        <v>0</v>
      </c>
      <c r="AU22" s="26">
        <f t="shared" si="2"/>
        <v>0</v>
      </c>
      <c r="AV22" s="26">
        <f t="shared" si="3"/>
        <v>0</v>
      </c>
      <c r="AW22" s="26">
        <f t="shared" si="4"/>
        <v>627.32999999999993</v>
      </c>
      <c r="AX22" s="14"/>
      <c r="AY22" s="26">
        <f t="shared" si="5"/>
        <v>627.32999999999993</v>
      </c>
      <c r="AZ22" s="7"/>
      <c r="BA22" s="26">
        <v>2</v>
      </c>
      <c r="BB22" s="80">
        <v>9</v>
      </c>
      <c r="BC22" s="11">
        <v>31</v>
      </c>
      <c r="BD22" s="10">
        <v>1.2</v>
      </c>
      <c r="BE22" s="10">
        <v>1.0580645161290323</v>
      </c>
      <c r="BF22" s="10">
        <v>1</v>
      </c>
      <c r="BG22" s="10">
        <v>1.1000000000000001</v>
      </c>
      <c r="BH22" s="10">
        <v>1</v>
      </c>
      <c r="BI22" s="36">
        <v>0</v>
      </c>
      <c r="BJ22" s="11">
        <v>0</v>
      </c>
      <c r="BK22" s="10">
        <v>1</v>
      </c>
      <c r="BL22" s="10">
        <v>1</v>
      </c>
      <c r="BM22" s="10">
        <v>1</v>
      </c>
      <c r="BN22" s="10">
        <v>1</v>
      </c>
      <c r="BO22" s="37">
        <v>1</v>
      </c>
      <c r="BP22" s="30"/>
      <c r="BQ22" s="26">
        <v>1.4</v>
      </c>
      <c r="BR22" s="15"/>
      <c r="BS22" s="75">
        <f t="shared" si="6"/>
        <v>1505.5919999999996</v>
      </c>
      <c r="BT22" s="47">
        <f t="shared" si="7"/>
        <v>627.32999999999993</v>
      </c>
      <c r="BU22" s="47">
        <f t="shared" si="8"/>
        <v>878.26199999999983</v>
      </c>
      <c r="BV22" s="76">
        <f t="shared" si="9"/>
        <v>0.58333333333333337</v>
      </c>
      <c r="BW22" s="4" t="s">
        <v>134</v>
      </c>
      <c r="BX22" s="8"/>
      <c r="BY22" s="8"/>
      <c r="BZ22" s="8"/>
      <c r="CA22" s="8"/>
    </row>
    <row r="23" spans="1:79" s="2" customFormat="1" ht="21">
      <c r="A23" s="25">
        <v>11</v>
      </c>
      <c r="B23" s="40"/>
      <c r="C23" s="96" t="s">
        <v>93</v>
      </c>
      <c r="D23" s="96" t="s">
        <v>113</v>
      </c>
      <c r="E23" s="25">
        <v>1164.7860000000001</v>
      </c>
      <c r="F23" s="40"/>
      <c r="G23" s="96" t="s">
        <v>28</v>
      </c>
      <c r="H23" s="96" t="s">
        <v>187</v>
      </c>
      <c r="I23" s="94">
        <f t="shared" si="10"/>
        <v>1164.7860000000001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44</v>
      </c>
      <c r="T23" s="25">
        <v>0</v>
      </c>
      <c r="U23" s="25">
        <v>0</v>
      </c>
      <c r="V23" s="25">
        <v>0</v>
      </c>
      <c r="W23" s="25">
        <v>1</v>
      </c>
      <c r="X23" s="25">
        <v>1</v>
      </c>
      <c r="Y23" s="25">
        <v>1</v>
      </c>
      <c r="Z23" s="25">
        <v>1</v>
      </c>
      <c r="AA23" s="49">
        <v>1</v>
      </c>
      <c r="AB23" s="24"/>
      <c r="AC23" s="5"/>
      <c r="AD23" s="39"/>
      <c r="AE23" s="49"/>
      <c r="AF23" s="24"/>
      <c r="AG23" s="5"/>
      <c r="AH23" s="39"/>
      <c r="AI23" s="49"/>
      <c r="AJ23" s="24"/>
      <c r="AK23" s="5">
        <v>277.33</v>
      </c>
      <c r="AL23" s="3"/>
      <c r="AM23" s="24">
        <v>1</v>
      </c>
      <c r="AN23" s="24">
        <v>1</v>
      </c>
      <c r="AO23" s="24">
        <v>1</v>
      </c>
      <c r="AP23" s="24">
        <v>1</v>
      </c>
      <c r="AQ23" s="26">
        <v>1.6</v>
      </c>
      <c r="AR23" s="14"/>
      <c r="AS23" s="26">
        <f t="shared" si="0"/>
        <v>0</v>
      </c>
      <c r="AT23" s="26">
        <f t="shared" si="1"/>
        <v>0</v>
      </c>
      <c r="AU23" s="26">
        <f t="shared" si="2"/>
        <v>0</v>
      </c>
      <c r="AV23" s="26">
        <f t="shared" si="3"/>
        <v>0</v>
      </c>
      <c r="AW23" s="26">
        <f t="shared" si="4"/>
        <v>554.66</v>
      </c>
      <c r="AX23" s="14"/>
      <c r="AY23" s="26">
        <f t="shared" si="5"/>
        <v>554.66</v>
      </c>
      <c r="AZ23" s="7"/>
      <c r="BA23" s="26">
        <v>2</v>
      </c>
      <c r="BB23" s="80">
        <v>9</v>
      </c>
      <c r="BC23" s="11">
        <v>31</v>
      </c>
      <c r="BD23" s="10">
        <v>1.2</v>
      </c>
      <c r="BE23" s="10">
        <v>1.0580645161290323</v>
      </c>
      <c r="BF23" s="10">
        <v>1</v>
      </c>
      <c r="BG23" s="10">
        <v>1.1000000000000001</v>
      </c>
      <c r="BH23" s="10">
        <v>1</v>
      </c>
      <c r="BI23" s="36">
        <v>0</v>
      </c>
      <c r="BJ23" s="11">
        <v>0</v>
      </c>
      <c r="BK23" s="10">
        <v>1</v>
      </c>
      <c r="BL23" s="10">
        <v>1</v>
      </c>
      <c r="BM23" s="10">
        <v>1</v>
      </c>
      <c r="BN23" s="10">
        <v>1</v>
      </c>
      <c r="BO23" s="37">
        <v>1</v>
      </c>
      <c r="BP23" s="30"/>
      <c r="BQ23" s="26">
        <v>1.1000000000000001</v>
      </c>
      <c r="BR23" s="15"/>
      <c r="BS23" s="75">
        <f t="shared" si="6"/>
        <v>1164.7860000000001</v>
      </c>
      <c r="BT23" s="47">
        <f t="shared" si="7"/>
        <v>554.66</v>
      </c>
      <c r="BU23" s="47">
        <f t="shared" si="8"/>
        <v>610.12599999999998</v>
      </c>
      <c r="BV23" s="76">
        <f t="shared" si="9"/>
        <v>0.52380952380952372</v>
      </c>
      <c r="BW23" s="4" t="s">
        <v>134</v>
      </c>
      <c r="BX23" s="8"/>
      <c r="BY23" s="8"/>
      <c r="BZ23" s="8"/>
      <c r="CA23" s="8"/>
    </row>
    <row r="24" spans="1:79" s="2" customFormat="1" ht="21">
      <c r="A24" s="25">
        <v>12</v>
      </c>
      <c r="B24" s="40"/>
      <c r="C24" s="96" t="s">
        <v>90</v>
      </c>
      <c r="D24" s="96" t="s">
        <v>83</v>
      </c>
      <c r="E24" s="25">
        <v>996.3599999999999</v>
      </c>
      <c r="F24" s="40"/>
      <c r="G24" s="96" t="s">
        <v>30</v>
      </c>
      <c r="H24" s="96" t="s">
        <v>149</v>
      </c>
      <c r="I24" s="94">
        <f t="shared" si="10"/>
        <v>996.3599999999999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44</v>
      </c>
      <c r="T24" s="25">
        <v>0</v>
      </c>
      <c r="U24" s="25">
        <v>0</v>
      </c>
      <c r="V24" s="25">
        <v>0</v>
      </c>
      <c r="W24" s="25">
        <v>1</v>
      </c>
      <c r="X24" s="25">
        <v>1</v>
      </c>
      <c r="Y24" s="25">
        <v>1</v>
      </c>
      <c r="Z24" s="25">
        <v>1</v>
      </c>
      <c r="AA24" s="49">
        <v>1</v>
      </c>
      <c r="AB24" s="24"/>
      <c r="AC24" s="5"/>
      <c r="AD24" s="39"/>
      <c r="AE24" s="49"/>
      <c r="AF24" s="24"/>
      <c r="AG24" s="5"/>
      <c r="AH24" s="39"/>
      <c r="AI24" s="49"/>
      <c r="AJ24" s="24"/>
      <c r="AK24" s="5">
        <v>262.2</v>
      </c>
      <c r="AL24" s="3"/>
      <c r="AM24" s="24">
        <v>1</v>
      </c>
      <c r="AN24" s="24">
        <v>1</v>
      </c>
      <c r="AO24" s="24">
        <v>1</v>
      </c>
      <c r="AP24" s="24">
        <v>1</v>
      </c>
      <c r="AQ24" s="26">
        <v>1.6</v>
      </c>
      <c r="AR24" s="14"/>
      <c r="AS24" s="26">
        <f t="shared" si="0"/>
        <v>0</v>
      </c>
      <c r="AT24" s="26">
        <f t="shared" si="1"/>
        <v>0</v>
      </c>
      <c r="AU24" s="26">
        <f t="shared" si="2"/>
        <v>0</v>
      </c>
      <c r="AV24" s="26">
        <f t="shared" si="3"/>
        <v>0</v>
      </c>
      <c r="AW24" s="26">
        <f t="shared" si="4"/>
        <v>524.4</v>
      </c>
      <c r="AX24" s="14"/>
      <c r="AY24" s="26">
        <f t="shared" si="5"/>
        <v>524.4</v>
      </c>
      <c r="AZ24" s="7"/>
      <c r="BA24" s="26">
        <v>1.7</v>
      </c>
      <c r="BB24" s="80">
        <v>9</v>
      </c>
      <c r="BC24" s="11">
        <v>31</v>
      </c>
      <c r="BD24" s="10">
        <v>1.2</v>
      </c>
      <c r="BE24" s="10">
        <v>1.0580645161290323</v>
      </c>
      <c r="BF24" s="10">
        <v>1</v>
      </c>
      <c r="BG24" s="10">
        <v>1.1000000000000001</v>
      </c>
      <c r="BH24" s="10">
        <v>1</v>
      </c>
      <c r="BI24" s="36">
        <v>0</v>
      </c>
      <c r="BJ24" s="11">
        <v>0</v>
      </c>
      <c r="BK24" s="10">
        <v>1</v>
      </c>
      <c r="BL24" s="10">
        <v>1</v>
      </c>
      <c r="BM24" s="10">
        <v>1</v>
      </c>
      <c r="BN24" s="10">
        <v>1</v>
      </c>
      <c r="BO24" s="37">
        <v>1</v>
      </c>
      <c r="BP24" s="30"/>
      <c r="BQ24" s="26">
        <v>1.2</v>
      </c>
      <c r="BR24" s="15"/>
      <c r="BS24" s="75">
        <f t="shared" si="6"/>
        <v>996.3599999999999</v>
      </c>
      <c r="BT24" s="47">
        <f t="shared" si="7"/>
        <v>524.4</v>
      </c>
      <c r="BU24" s="47">
        <f t="shared" si="8"/>
        <v>471.95999999999992</v>
      </c>
      <c r="BV24" s="76">
        <f t="shared" si="9"/>
        <v>0.47368421052631576</v>
      </c>
      <c r="BW24" s="4" t="s">
        <v>134</v>
      </c>
      <c r="BX24" s="8"/>
      <c r="BY24" s="8"/>
      <c r="BZ24" s="8"/>
      <c r="CA24" s="8"/>
    </row>
    <row r="25" spans="1:79" s="2" customFormat="1" ht="21">
      <c r="A25" s="25">
        <v>13</v>
      </c>
      <c r="B25" s="40"/>
      <c r="C25" s="96" t="s">
        <v>81</v>
      </c>
      <c r="D25" s="96" t="s">
        <v>114</v>
      </c>
      <c r="E25" s="25">
        <v>308.70300000000003</v>
      </c>
      <c r="F25" s="40"/>
      <c r="G25" s="96" t="s">
        <v>32</v>
      </c>
      <c r="H25" s="96" t="s">
        <v>36</v>
      </c>
      <c r="I25" s="94">
        <f t="shared" si="10"/>
        <v>308.70300000000003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44</v>
      </c>
      <c r="T25" s="25">
        <v>0</v>
      </c>
      <c r="U25" s="25">
        <v>0</v>
      </c>
      <c r="V25" s="25">
        <v>0</v>
      </c>
      <c r="W25" s="25">
        <v>1</v>
      </c>
      <c r="X25" s="25">
        <v>1</v>
      </c>
      <c r="Y25" s="25">
        <v>1</v>
      </c>
      <c r="Z25" s="25">
        <v>1</v>
      </c>
      <c r="AA25" s="49">
        <v>1</v>
      </c>
      <c r="AB25" s="24"/>
      <c r="AC25" s="5"/>
      <c r="AD25" s="39"/>
      <c r="AE25" s="49"/>
      <c r="AF25" s="24"/>
      <c r="AG25" s="5"/>
      <c r="AH25" s="39"/>
      <c r="AI25" s="49"/>
      <c r="AJ25" s="24"/>
      <c r="AK25" s="5">
        <v>181.59</v>
      </c>
      <c r="AL25" s="3"/>
      <c r="AM25" s="24">
        <v>1</v>
      </c>
      <c r="AN25" s="24">
        <v>1</v>
      </c>
      <c r="AO25" s="24">
        <v>1</v>
      </c>
      <c r="AP25" s="24">
        <v>1</v>
      </c>
      <c r="AQ25" s="26">
        <v>1.3</v>
      </c>
      <c r="AR25" s="14"/>
      <c r="AS25" s="26">
        <f t="shared" si="0"/>
        <v>0</v>
      </c>
      <c r="AT25" s="26">
        <f t="shared" si="1"/>
        <v>0</v>
      </c>
      <c r="AU25" s="26">
        <f t="shared" si="2"/>
        <v>0</v>
      </c>
      <c r="AV25" s="26">
        <f t="shared" si="3"/>
        <v>0</v>
      </c>
      <c r="AW25" s="26">
        <f t="shared" si="4"/>
        <v>308.70300000000003</v>
      </c>
      <c r="AX25" s="14"/>
      <c r="AY25" s="26">
        <f t="shared" si="5"/>
        <v>308.70300000000003</v>
      </c>
      <c r="AZ25" s="7"/>
      <c r="BA25" s="26">
        <v>1</v>
      </c>
      <c r="BB25" s="80">
        <v>9</v>
      </c>
      <c r="BC25" s="11">
        <v>31</v>
      </c>
      <c r="BD25" s="10">
        <v>1.2</v>
      </c>
      <c r="BE25" s="10">
        <v>1.0580645161290323</v>
      </c>
      <c r="BF25" s="10">
        <v>1</v>
      </c>
      <c r="BG25" s="10">
        <v>1.1000000000000001</v>
      </c>
      <c r="BH25" s="10">
        <v>1</v>
      </c>
      <c r="BI25" s="36">
        <v>0</v>
      </c>
      <c r="BJ25" s="11">
        <v>0</v>
      </c>
      <c r="BK25" s="10">
        <v>1</v>
      </c>
      <c r="BL25" s="10">
        <v>1</v>
      </c>
      <c r="BM25" s="10">
        <v>1</v>
      </c>
      <c r="BN25" s="10">
        <v>1</v>
      </c>
      <c r="BO25" s="37">
        <v>1</v>
      </c>
      <c r="BP25" s="30"/>
      <c r="BQ25" s="26">
        <v>1</v>
      </c>
      <c r="BR25" s="15"/>
      <c r="BS25" s="75">
        <f t="shared" si="6"/>
        <v>308.70300000000003</v>
      </c>
      <c r="BT25" s="47">
        <f t="shared" si="7"/>
        <v>308.70300000000003</v>
      </c>
      <c r="BU25" s="47">
        <f t="shared" si="8"/>
        <v>0</v>
      </c>
      <c r="BV25" s="76">
        <f t="shared" si="9"/>
        <v>0</v>
      </c>
      <c r="BW25" s="4" t="s">
        <v>134</v>
      </c>
      <c r="BX25" s="8"/>
      <c r="BY25" s="8"/>
      <c r="BZ25" s="8"/>
      <c r="CA25" s="8"/>
    </row>
    <row r="26" spans="1:79" s="2" customFormat="1" ht="21">
      <c r="A26" s="25">
        <v>14</v>
      </c>
      <c r="B26" s="40"/>
      <c r="C26" s="96" t="s">
        <v>91</v>
      </c>
      <c r="D26" s="96" t="s">
        <v>97</v>
      </c>
      <c r="E26" s="25">
        <v>234.60000000000002</v>
      </c>
      <c r="F26" s="40"/>
      <c r="G26" s="96" t="s">
        <v>148</v>
      </c>
      <c r="H26" s="96" t="s">
        <v>148</v>
      </c>
      <c r="I26" s="94">
        <f t="shared" si="10"/>
        <v>234.60000000000002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44</v>
      </c>
      <c r="T26" s="25">
        <v>0</v>
      </c>
      <c r="U26" s="25">
        <v>0</v>
      </c>
      <c r="V26" s="25">
        <v>0</v>
      </c>
      <c r="W26" s="25">
        <v>1</v>
      </c>
      <c r="X26" s="25">
        <v>1</v>
      </c>
      <c r="Y26" s="25">
        <v>1</v>
      </c>
      <c r="Z26" s="25">
        <v>1</v>
      </c>
      <c r="AA26" s="49">
        <v>1</v>
      </c>
      <c r="AB26" s="24"/>
      <c r="AC26" s="5"/>
      <c r="AD26" s="39"/>
      <c r="AE26" s="49"/>
      <c r="AF26" s="24"/>
      <c r="AG26" s="5"/>
      <c r="AH26" s="39"/>
      <c r="AI26" s="49"/>
      <c r="AJ26" s="24"/>
      <c r="AK26" s="5">
        <v>138</v>
      </c>
      <c r="AL26" s="3"/>
      <c r="AM26" s="24">
        <v>1</v>
      </c>
      <c r="AN26" s="24">
        <v>1</v>
      </c>
      <c r="AO26" s="24">
        <v>1</v>
      </c>
      <c r="AP26" s="24">
        <v>1</v>
      </c>
      <c r="AQ26" s="26">
        <v>1.3</v>
      </c>
      <c r="AR26" s="14"/>
      <c r="AS26" s="26">
        <f t="shared" si="0"/>
        <v>0</v>
      </c>
      <c r="AT26" s="26">
        <f t="shared" si="1"/>
        <v>0</v>
      </c>
      <c r="AU26" s="26">
        <f t="shared" si="2"/>
        <v>0</v>
      </c>
      <c r="AV26" s="26">
        <f t="shared" si="3"/>
        <v>0</v>
      </c>
      <c r="AW26" s="26">
        <f t="shared" si="4"/>
        <v>234.60000000000002</v>
      </c>
      <c r="AX26" s="14"/>
      <c r="AY26" s="26">
        <f t="shared" si="5"/>
        <v>234.60000000000002</v>
      </c>
      <c r="AZ26" s="7"/>
      <c r="BA26" s="26">
        <v>1</v>
      </c>
      <c r="BB26" s="80">
        <v>9</v>
      </c>
      <c r="BC26" s="11">
        <v>31</v>
      </c>
      <c r="BD26" s="10">
        <v>1.2</v>
      </c>
      <c r="BE26" s="10">
        <v>1.0580645161290323</v>
      </c>
      <c r="BF26" s="10">
        <v>1</v>
      </c>
      <c r="BG26" s="10">
        <v>1.1000000000000001</v>
      </c>
      <c r="BH26" s="10">
        <v>1</v>
      </c>
      <c r="BI26" s="36">
        <v>0</v>
      </c>
      <c r="BJ26" s="11">
        <v>0</v>
      </c>
      <c r="BK26" s="10">
        <v>1</v>
      </c>
      <c r="BL26" s="10">
        <v>1</v>
      </c>
      <c r="BM26" s="10">
        <v>1</v>
      </c>
      <c r="BN26" s="10">
        <v>1</v>
      </c>
      <c r="BO26" s="37">
        <v>1</v>
      </c>
      <c r="BP26" s="30"/>
      <c r="BQ26" s="26">
        <v>1</v>
      </c>
      <c r="BR26" s="15"/>
      <c r="BS26" s="75">
        <f t="shared" si="6"/>
        <v>234.60000000000002</v>
      </c>
      <c r="BT26" s="47">
        <f t="shared" si="7"/>
        <v>234.60000000000002</v>
      </c>
      <c r="BU26" s="47">
        <f t="shared" si="8"/>
        <v>0</v>
      </c>
      <c r="BV26" s="76">
        <f t="shared" si="9"/>
        <v>0</v>
      </c>
      <c r="BW26" s="4" t="s">
        <v>134</v>
      </c>
      <c r="BX26" s="8"/>
      <c r="BY26" s="8"/>
      <c r="BZ26" s="8"/>
      <c r="CA26" s="8"/>
    </row>
    <row r="27" spans="1:79" s="2" customFormat="1" ht="21">
      <c r="A27" s="25">
        <v>15</v>
      </c>
      <c r="B27" s="40"/>
      <c r="C27" s="96" t="s">
        <v>95</v>
      </c>
      <c r="D27" s="96" t="s">
        <v>112</v>
      </c>
      <c r="E27" s="25">
        <v>212.53400000000002</v>
      </c>
      <c r="F27" s="40"/>
      <c r="G27" s="96" t="s">
        <v>137</v>
      </c>
      <c r="H27" s="96" t="s">
        <v>137</v>
      </c>
      <c r="I27" s="94">
        <f t="shared" si="10"/>
        <v>212.53400000000002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44</v>
      </c>
      <c r="T27" s="25">
        <v>0</v>
      </c>
      <c r="U27" s="25">
        <v>0</v>
      </c>
      <c r="V27" s="25">
        <v>0</v>
      </c>
      <c r="W27" s="25">
        <v>1</v>
      </c>
      <c r="X27" s="25">
        <v>1</v>
      </c>
      <c r="Y27" s="25">
        <v>1</v>
      </c>
      <c r="Z27" s="25">
        <v>1</v>
      </c>
      <c r="AA27" s="49">
        <v>1</v>
      </c>
      <c r="AB27" s="24"/>
      <c r="AC27" s="5"/>
      <c r="AD27" s="39"/>
      <c r="AE27" s="49"/>
      <c r="AF27" s="24"/>
      <c r="AG27" s="5"/>
      <c r="AH27" s="39"/>
      <c r="AI27" s="127"/>
      <c r="AJ27" s="24"/>
      <c r="AK27" s="5">
        <v>125.02</v>
      </c>
      <c r="AL27" s="3"/>
      <c r="AM27" s="24">
        <v>1</v>
      </c>
      <c r="AN27" s="24">
        <v>1</v>
      </c>
      <c r="AO27" s="24">
        <v>1</v>
      </c>
      <c r="AP27" s="24">
        <v>1</v>
      </c>
      <c r="AQ27" s="26">
        <v>1.3</v>
      </c>
      <c r="AR27" s="14"/>
      <c r="AS27" s="26">
        <f t="shared" si="0"/>
        <v>0</v>
      </c>
      <c r="AT27" s="26">
        <f t="shared" si="1"/>
        <v>0</v>
      </c>
      <c r="AU27" s="26">
        <f t="shared" si="2"/>
        <v>0</v>
      </c>
      <c r="AV27" s="26">
        <f t="shared" si="3"/>
        <v>0</v>
      </c>
      <c r="AW27" s="26">
        <f t="shared" si="4"/>
        <v>212.53400000000002</v>
      </c>
      <c r="AX27" s="14"/>
      <c r="AY27" s="26">
        <f t="shared" si="5"/>
        <v>212.53400000000002</v>
      </c>
      <c r="AZ27" s="7"/>
      <c r="BA27" s="26">
        <v>1</v>
      </c>
      <c r="BB27" s="80">
        <v>9</v>
      </c>
      <c r="BC27" s="11">
        <v>31</v>
      </c>
      <c r="BD27" s="10">
        <v>1.2</v>
      </c>
      <c r="BE27" s="10">
        <v>1.0580645161290323</v>
      </c>
      <c r="BF27" s="10">
        <v>1</v>
      </c>
      <c r="BG27" s="10">
        <v>1.1000000000000001</v>
      </c>
      <c r="BH27" s="10">
        <v>1</v>
      </c>
      <c r="BI27" s="36">
        <v>0</v>
      </c>
      <c r="BJ27" s="11">
        <v>0</v>
      </c>
      <c r="BK27" s="10">
        <v>1</v>
      </c>
      <c r="BL27" s="10">
        <v>1</v>
      </c>
      <c r="BM27" s="10">
        <v>1</v>
      </c>
      <c r="BN27" s="10">
        <v>1</v>
      </c>
      <c r="BO27" s="37">
        <v>1</v>
      </c>
      <c r="BP27" s="30"/>
      <c r="BQ27" s="26">
        <v>1</v>
      </c>
      <c r="BR27" s="15"/>
      <c r="BS27" s="75">
        <f t="shared" si="6"/>
        <v>212.53400000000002</v>
      </c>
      <c r="BT27" s="47">
        <f t="shared" si="7"/>
        <v>212.53400000000002</v>
      </c>
      <c r="BU27" s="47">
        <f t="shared" si="8"/>
        <v>0</v>
      </c>
      <c r="BV27" s="76">
        <f t="shared" si="9"/>
        <v>0</v>
      </c>
      <c r="BW27" s="4" t="s">
        <v>134</v>
      </c>
      <c r="BX27" s="8"/>
      <c r="BY27" s="8"/>
      <c r="BZ27" s="8"/>
      <c r="CA27" s="8"/>
    </row>
    <row r="28" spans="1:79" s="2" customFormat="1" ht="21">
      <c r="A28" s="25">
        <v>16</v>
      </c>
      <c r="B28" s="40"/>
      <c r="C28" s="96" t="s">
        <v>185</v>
      </c>
      <c r="D28" s="96" t="s">
        <v>186</v>
      </c>
      <c r="E28" s="25">
        <v>166.49799999999999</v>
      </c>
      <c r="F28" s="40"/>
      <c r="G28" s="96" t="s">
        <v>28</v>
      </c>
      <c r="H28" s="96" t="s">
        <v>188</v>
      </c>
      <c r="I28" s="94">
        <f t="shared" si="10"/>
        <v>166.49799999999999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44</v>
      </c>
      <c r="T28" s="25">
        <v>0</v>
      </c>
      <c r="U28" s="25">
        <v>0</v>
      </c>
      <c r="V28" s="25">
        <v>0</v>
      </c>
      <c r="W28" s="25">
        <v>1</v>
      </c>
      <c r="X28" s="25">
        <v>1</v>
      </c>
      <c r="Y28" s="25">
        <v>1</v>
      </c>
      <c r="Z28" s="25">
        <v>1</v>
      </c>
      <c r="AA28" s="49">
        <v>1</v>
      </c>
      <c r="AB28" s="24"/>
      <c r="AC28" s="5"/>
      <c r="AD28" s="39"/>
      <c r="AE28" s="49"/>
      <c r="AF28" s="24"/>
      <c r="AG28" s="5"/>
      <c r="AH28" s="39"/>
      <c r="AI28" s="49"/>
      <c r="AJ28" s="24"/>
      <c r="AK28" s="5">
        <v>97.94</v>
      </c>
      <c r="AL28" s="3"/>
      <c r="AM28" s="24">
        <v>1</v>
      </c>
      <c r="AN28" s="24">
        <v>1</v>
      </c>
      <c r="AO28" s="24">
        <v>1</v>
      </c>
      <c r="AP28" s="24">
        <v>1</v>
      </c>
      <c r="AQ28" s="26">
        <v>1.3</v>
      </c>
      <c r="AR28" s="14"/>
      <c r="AS28" s="26">
        <f t="shared" si="0"/>
        <v>0</v>
      </c>
      <c r="AT28" s="26">
        <f t="shared" si="1"/>
        <v>0</v>
      </c>
      <c r="AU28" s="26">
        <f t="shared" si="2"/>
        <v>0</v>
      </c>
      <c r="AV28" s="26">
        <f t="shared" si="3"/>
        <v>0</v>
      </c>
      <c r="AW28" s="26">
        <f t="shared" si="4"/>
        <v>166.49799999999999</v>
      </c>
      <c r="AX28" s="14"/>
      <c r="AY28" s="26">
        <f t="shared" si="5"/>
        <v>166.49799999999999</v>
      </c>
      <c r="AZ28" s="7"/>
      <c r="BA28" s="26">
        <v>1</v>
      </c>
      <c r="BB28" s="80">
        <v>9</v>
      </c>
      <c r="BC28" s="11">
        <v>31</v>
      </c>
      <c r="BD28" s="10">
        <v>1.2</v>
      </c>
      <c r="BE28" s="10">
        <v>1.0580645161290323</v>
      </c>
      <c r="BF28" s="10">
        <v>1</v>
      </c>
      <c r="BG28" s="10">
        <v>1.1000000000000001</v>
      </c>
      <c r="BH28" s="10">
        <v>1</v>
      </c>
      <c r="BI28" s="36">
        <v>0</v>
      </c>
      <c r="BJ28" s="11">
        <v>0</v>
      </c>
      <c r="BK28" s="10">
        <v>1</v>
      </c>
      <c r="BL28" s="10">
        <v>1</v>
      </c>
      <c r="BM28" s="10">
        <v>1</v>
      </c>
      <c r="BN28" s="10">
        <v>1</v>
      </c>
      <c r="BO28" s="37">
        <v>1</v>
      </c>
      <c r="BP28" s="30"/>
      <c r="BQ28" s="26">
        <v>1</v>
      </c>
      <c r="BR28" s="15"/>
      <c r="BS28" s="75">
        <f t="shared" si="6"/>
        <v>166.49799999999999</v>
      </c>
      <c r="BT28" s="47">
        <f t="shared" si="7"/>
        <v>166.49799999999999</v>
      </c>
      <c r="BU28" s="47">
        <f t="shared" si="8"/>
        <v>0</v>
      </c>
      <c r="BV28" s="76">
        <f t="shared" si="9"/>
        <v>0</v>
      </c>
      <c r="BW28" s="4" t="s">
        <v>134</v>
      </c>
      <c r="BX28" s="8"/>
      <c r="BY28" s="8"/>
      <c r="BZ28" s="8"/>
      <c r="CA28" s="8"/>
    </row>
    <row r="29" spans="1:79" s="2" customFormat="1" ht="21">
      <c r="A29" s="25">
        <v>22</v>
      </c>
      <c r="B29" s="40"/>
      <c r="C29" s="96" t="s">
        <v>71</v>
      </c>
      <c r="D29" s="96" t="s">
        <v>100</v>
      </c>
      <c r="E29" s="25">
        <v>807.98900000000003</v>
      </c>
      <c r="F29" s="40"/>
      <c r="G29" s="96" t="s">
        <v>30</v>
      </c>
      <c r="H29" s="96" t="s">
        <v>29</v>
      </c>
      <c r="I29" s="94">
        <f t="shared" si="10"/>
        <v>807.98900000000003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44</v>
      </c>
      <c r="T29" s="25">
        <v>0</v>
      </c>
      <c r="U29" s="25">
        <v>0</v>
      </c>
      <c r="V29" s="25">
        <v>0</v>
      </c>
      <c r="W29" s="25">
        <v>1</v>
      </c>
      <c r="X29" s="25">
        <v>1</v>
      </c>
      <c r="Y29" s="25">
        <v>1</v>
      </c>
      <c r="Z29" s="25">
        <v>1</v>
      </c>
      <c r="AA29" s="49">
        <v>1</v>
      </c>
      <c r="AB29" s="24"/>
      <c r="AC29" s="5"/>
      <c r="AD29" s="39"/>
      <c r="AE29" s="49"/>
      <c r="AF29" s="24"/>
      <c r="AG29" s="5"/>
      <c r="AH29" s="39"/>
      <c r="AI29" s="127">
        <v>228</v>
      </c>
      <c r="AJ29" s="24"/>
      <c r="AK29" s="128">
        <v>101.95</v>
      </c>
      <c r="AL29" s="3"/>
      <c r="AM29" s="24">
        <v>1</v>
      </c>
      <c r="AN29" s="24">
        <v>1</v>
      </c>
      <c r="AO29" s="24">
        <v>1</v>
      </c>
      <c r="AP29" s="26">
        <v>1.6</v>
      </c>
      <c r="AQ29" s="26">
        <v>1</v>
      </c>
      <c r="AR29" s="14"/>
      <c r="AS29" s="26">
        <f t="shared" si="0"/>
        <v>0</v>
      </c>
      <c r="AT29" s="26">
        <f t="shared" si="1"/>
        <v>0</v>
      </c>
      <c r="AU29" s="26">
        <f t="shared" si="2"/>
        <v>0</v>
      </c>
      <c r="AV29" s="26">
        <f t="shared" si="3"/>
        <v>478.8</v>
      </c>
      <c r="AW29" s="26">
        <f t="shared" si="4"/>
        <v>142.73000000000002</v>
      </c>
      <c r="AX29" s="14"/>
      <c r="AY29" s="26">
        <f t="shared" si="5"/>
        <v>621.53</v>
      </c>
      <c r="AZ29" s="7"/>
      <c r="BA29" s="26">
        <v>1.3</v>
      </c>
      <c r="BB29" s="80">
        <v>9</v>
      </c>
      <c r="BC29" s="11">
        <v>31</v>
      </c>
      <c r="BD29" s="10">
        <v>1.2</v>
      </c>
      <c r="BE29" s="10">
        <v>1.0580645161290323</v>
      </c>
      <c r="BF29" s="10">
        <v>1</v>
      </c>
      <c r="BG29" s="10">
        <v>1.1000000000000001</v>
      </c>
      <c r="BH29" s="10">
        <v>1</v>
      </c>
      <c r="BI29" s="36">
        <v>0</v>
      </c>
      <c r="BJ29" s="11">
        <v>0</v>
      </c>
      <c r="BK29" s="10">
        <v>1</v>
      </c>
      <c r="BL29" s="10">
        <v>1</v>
      </c>
      <c r="BM29" s="10">
        <v>1</v>
      </c>
      <c r="BN29" s="10">
        <v>1</v>
      </c>
      <c r="BO29" s="37">
        <v>1</v>
      </c>
      <c r="BP29" s="30"/>
      <c r="BQ29" s="26">
        <v>1</v>
      </c>
      <c r="BR29" s="15"/>
      <c r="BS29" s="75">
        <f t="shared" si="6"/>
        <v>807.98900000000003</v>
      </c>
      <c r="BT29" s="47">
        <f t="shared" si="7"/>
        <v>621.53</v>
      </c>
      <c r="BU29" s="47">
        <f t="shared" si="8"/>
        <v>186.45900000000003</v>
      </c>
      <c r="BV29" s="76">
        <f t="shared" si="9"/>
        <v>0.23076923076923081</v>
      </c>
      <c r="BW29" s="4" t="s">
        <v>134</v>
      </c>
      <c r="BX29" s="8"/>
      <c r="BY29" s="8"/>
      <c r="BZ29" s="8"/>
      <c r="CA29" s="8"/>
    </row>
    <row r="30" spans="1:79" s="2" customFormat="1" ht="21">
      <c r="A30" s="25">
        <v>23</v>
      </c>
      <c r="B30" s="40"/>
      <c r="C30" s="96" t="s">
        <v>150</v>
      </c>
      <c r="D30" s="96" t="s">
        <v>151</v>
      </c>
      <c r="E30" s="25">
        <v>452.27699999999993</v>
      </c>
      <c r="F30" s="40"/>
      <c r="G30" s="96" t="s">
        <v>133</v>
      </c>
      <c r="H30" s="96" t="s">
        <v>37</v>
      </c>
      <c r="I30" s="94">
        <f t="shared" si="10"/>
        <v>452.27699999999993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44</v>
      </c>
      <c r="T30" s="25">
        <v>0</v>
      </c>
      <c r="U30" s="25">
        <v>0</v>
      </c>
      <c r="V30" s="25">
        <v>0</v>
      </c>
      <c r="W30" s="25">
        <v>1</v>
      </c>
      <c r="X30" s="25">
        <v>1</v>
      </c>
      <c r="Y30" s="25">
        <v>1</v>
      </c>
      <c r="Z30" s="25">
        <v>1</v>
      </c>
      <c r="AA30" s="49">
        <v>1</v>
      </c>
      <c r="AB30" s="24"/>
      <c r="AC30" s="5"/>
      <c r="AD30" s="39"/>
      <c r="AE30" s="49"/>
      <c r="AF30" s="24"/>
      <c r="AG30" s="5"/>
      <c r="AH30" s="39"/>
      <c r="AI30" s="127">
        <v>161.07</v>
      </c>
      <c r="AJ30" s="24"/>
      <c r="AK30" s="128">
        <v>81.45</v>
      </c>
      <c r="AL30" s="3"/>
      <c r="AM30" s="24">
        <v>1</v>
      </c>
      <c r="AN30" s="24">
        <v>1</v>
      </c>
      <c r="AO30" s="24">
        <v>1</v>
      </c>
      <c r="AP30" s="26">
        <v>1.6</v>
      </c>
      <c r="AQ30" s="26">
        <v>1</v>
      </c>
      <c r="AR30" s="14"/>
      <c r="AS30" s="26">
        <f t="shared" si="0"/>
        <v>0</v>
      </c>
      <c r="AT30" s="26">
        <f t="shared" si="1"/>
        <v>0</v>
      </c>
      <c r="AU30" s="26">
        <f t="shared" si="2"/>
        <v>0</v>
      </c>
      <c r="AV30" s="26">
        <f t="shared" si="3"/>
        <v>338.24699999999996</v>
      </c>
      <c r="AW30" s="26">
        <f t="shared" si="4"/>
        <v>114.03</v>
      </c>
      <c r="AX30" s="14"/>
      <c r="AY30" s="26">
        <f t="shared" si="5"/>
        <v>452.27699999999993</v>
      </c>
      <c r="AZ30" s="7"/>
      <c r="BA30" s="26">
        <v>1</v>
      </c>
      <c r="BB30" s="80">
        <v>9</v>
      </c>
      <c r="BC30" s="11">
        <v>31</v>
      </c>
      <c r="BD30" s="10">
        <v>1.2</v>
      </c>
      <c r="BE30" s="10">
        <v>1.0580645161290323</v>
      </c>
      <c r="BF30" s="10">
        <v>1</v>
      </c>
      <c r="BG30" s="10">
        <v>1.1000000000000001</v>
      </c>
      <c r="BH30" s="10">
        <v>1</v>
      </c>
      <c r="BI30" s="36">
        <v>0</v>
      </c>
      <c r="BJ30" s="11">
        <v>0</v>
      </c>
      <c r="BK30" s="10">
        <v>1</v>
      </c>
      <c r="BL30" s="10">
        <v>1</v>
      </c>
      <c r="BM30" s="10">
        <v>1</v>
      </c>
      <c r="BN30" s="10">
        <v>1</v>
      </c>
      <c r="BO30" s="37">
        <v>1</v>
      </c>
      <c r="BP30" s="30"/>
      <c r="BQ30" s="26">
        <v>1</v>
      </c>
      <c r="BR30" s="15"/>
      <c r="BS30" s="75">
        <f t="shared" si="6"/>
        <v>452.27699999999993</v>
      </c>
      <c r="BT30" s="47">
        <f t="shared" si="7"/>
        <v>452.27699999999993</v>
      </c>
      <c r="BU30" s="47">
        <f t="shared" si="8"/>
        <v>0</v>
      </c>
      <c r="BV30" s="76">
        <f t="shared" si="9"/>
        <v>0</v>
      </c>
      <c r="BW30" s="4" t="s">
        <v>134</v>
      </c>
      <c r="BX30" s="8"/>
      <c r="BY30" s="8"/>
      <c r="BZ30" s="8"/>
      <c r="CA30" s="8"/>
    </row>
    <row r="31" spans="1:79" s="2" customFormat="1" ht="21">
      <c r="A31" s="25">
        <v>24</v>
      </c>
      <c r="B31" s="40"/>
      <c r="C31" s="96" t="s">
        <v>189</v>
      </c>
      <c r="D31" s="96" t="s">
        <v>190</v>
      </c>
      <c r="E31" s="25">
        <v>331.55200000000002</v>
      </c>
      <c r="F31" s="40"/>
      <c r="G31" s="96" t="s">
        <v>34</v>
      </c>
      <c r="H31" s="96" t="s">
        <v>201</v>
      </c>
      <c r="I31" s="94">
        <f t="shared" si="10"/>
        <v>331.55200000000002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44</v>
      </c>
      <c r="T31" s="25">
        <v>0</v>
      </c>
      <c r="U31" s="25">
        <v>0</v>
      </c>
      <c r="V31" s="25">
        <v>0</v>
      </c>
      <c r="W31" s="25">
        <v>1</v>
      </c>
      <c r="X31" s="25">
        <v>1</v>
      </c>
      <c r="Y31" s="25">
        <v>1</v>
      </c>
      <c r="Z31" s="25">
        <v>1</v>
      </c>
      <c r="AA31" s="49">
        <v>1</v>
      </c>
      <c r="AB31" s="24"/>
      <c r="AC31" s="5"/>
      <c r="AD31" s="39"/>
      <c r="AE31" s="49"/>
      <c r="AF31" s="24"/>
      <c r="AG31" s="5"/>
      <c r="AH31" s="39"/>
      <c r="AI31" s="127">
        <v>145.33000000000001</v>
      </c>
      <c r="AJ31" s="24"/>
      <c r="AK31" s="128">
        <v>49.97</v>
      </c>
      <c r="AL31" s="3"/>
      <c r="AM31" s="24">
        <v>1</v>
      </c>
      <c r="AN31" s="24">
        <v>1</v>
      </c>
      <c r="AO31" s="24">
        <v>1</v>
      </c>
      <c r="AP31" s="26">
        <v>1.3</v>
      </c>
      <c r="AQ31" s="26">
        <v>1</v>
      </c>
      <c r="AR31" s="14"/>
      <c r="AS31" s="26">
        <f t="shared" si="0"/>
        <v>0</v>
      </c>
      <c r="AT31" s="26">
        <f t="shared" si="1"/>
        <v>0</v>
      </c>
      <c r="AU31" s="26">
        <f t="shared" si="2"/>
        <v>0</v>
      </c>
      <c r="AV31" s="26">
        <f t="shared" si="3"/>
        <v>261.59400000000005</v>
      </c>
      <c r="AW31" s="26">
        <f t="shared" si="4"/>
        <v>69.957999999999998</v>
      </c>
      <c r="AX31" s="14"/>
      <c r="AY31" s="26">
        <f t="shared" si="5"/>
        <v>331.55200000000002</v>
      </c>
      <c r="AZ31" s="7"/>
      <c r="BA31" s="26">
        <v>1</v>
      </c>
      <c r="BB31" s="80">
        <v>9</v>
      </c>
      <c r="BC31" s="11">
        <v>31</v>
      </c>
      <c r="BD31" s="10">
        <v>1.2</v>
      </c>
      <c r="BE31" s="10">
        <v>1.0580645161290323</v>
      </c>
      <c r="BF31" s="10">
        <v>1</v>
      </c>
      <c r="BG31" s="10">
        <v>1.1000000000000001</v>
      </c>
      <c r="BH31" s="10">
        <v>1</v>
      </c>
      <c r="BI31" s="36">
        <v>0</v>
      </c>
      <c r="BJ31" s="11">
        <v>0</v>
      </c>
      <c r="BK31" s="10">
        <v>1</v>
      </c>
      <c r="BL31" s="10">
        <v>1</v>
      </c>
      <c r="BM31" s="10">
        <v>1</v>
      </c>
      <c r="BN31" s="10">
        <v>1</v>
      </c>
      <c r="BO31" s="37">
        <v>1</v>
      </c>
      <c r="BP31" s="30"/>
      <c r="BQ31" s="26">
        <v>1</v>
      </c>
      <c r="BR31" s="15"/>
      <c r="BS31" s="75">
        <f t="shared" si="6"/>
        <v>331.55200000000002</v>
      </c>
      <c r="BT31" s="47">
        <f t="shared" si="7"/>
        <v>331.55200000000002</v>
      </c>
      <c r="BU31" s="47">
        <f t="shared" si="8"/>
        <v>0</v>
      </c>
      <c r="BV31" s="76">
        <f t="shared" si="9"/>
        <v>0</v>
      </c>
      <c r="BW31" s="4" t="s">
        <v>134</v>
      </c>
      <c r="BX31" s="8"/>
      <c r="BY31" s="8"/>
      <c r="BZ31" s="8"/>
      <c r="CA31" s="8"/>
    </row>
    <row r="32" spans="1:79" s="2" customFormat="1" ht="21">
      <c r="A32" s="25">
        <v>26</v>
      </c>
      <c r="B32" s="40"/>
      <c r="C32" s="96" t="s">
        <v>73</v>
      </c>
      <c r="D32" s="96" t="s">
        <v>111</v>
      </c>
      <c r="E32" s="25">
        <v>342.62599999999998</v>
      </c>
      <c r="F32" s="40"/>
      <c r="G32" s="96" t="s">
        <v>157</v>
      </c>
      <c r="H32" s="96" t="s">
        <v>157</v>
      </c>
      <c r="I32" s="94">
        <f t="shared" si="10"/>
        <v>342.62599999999998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44</v>
      </c>
      <c r="T32" s="25">
        <v>0</v>
      </c>
      <c r="U32" s="25">
        <v>0</v>
      </c>
      <c r="V32" s="25">
        <v>0</v>
      </c>
      <c r="W32" s="25">
        <v>1</v>
      </c>
      <c r="X32" s="25">
        <v>1</v>
      </c>
      <c r="Y32" s="25">
        <v>1</v>
      </c>
      <c r="Z32" s="25">
        <v>1</v>
      </c>
      <c r="AA32" s="49">
        <v>1</v>
      </c>
      <c r="AB32" s="24"/>
      <c r="AC32" s="5"/>
      <c r="AD32" s="39"/>
      <c r="AE32" s="49"/>
      <c r="AF32" s="24"/>
      <c r="AG32" s="5"/>
      <c r="AH32" s="39"/>
      <c r="AI32" s="127">
        <v>136.86000000000001</v>
      </c>
      <c r="AJ32" s="24"/>
      <c r="AK32" s="128">
        <v>68.77</v>
      </c>
      <c r="AL32" s="3"/>
      <c r="AM32" s="24">
        <v>1</v>
      </c>
      <c r="AN32" s="24">
        <v>1</v>
      </c>
      <c r="AO32" s="24">
        <v>1</v>
      </c>
      <c r="AP32" s="26">
        <v>1.3</v>
      </c>
      <c r="AQ32" s="26">
        <v>1</v>
      </c>
      <c r="AR32" s="14"/>
      <c r="AS32" s="26">
        <f t="shared" si="0"/>
        <v>0</v>
      </c>
      <c r="AT32" s="26">
        <f t="shared" si="1"/>
        <v>0</v>
      </c>
      <c r="AU32" s="26">
        <f t="shared" si="2"/>
        <v>0</v>
      </c>
      <c r="AV32" s="26">
        <f t="shared" si="3"/>
        <v>246.34800000000001</v>
      </c>
      <c r="AW32" s="26">
        <f t="shared" si="4"/>
        <v>96.277999999999992</v>
      </c>
      <c r="AX32" s="14"/>
      <c r="AY32" s="26">
        <f t="shared" si="5"/>
        <v>342.62599999999998</v>
      </c>
      <c r="AZ32" s="7"/>
      <c r="BA32" s="26">
        <v>1</v>
      </c>
      <c r="BB32" s="80">
        <v>9</v>
      </c>
      <c r="BC32" s="11">
        <v>31</v>
      </c>
      <c r="BD32" s="10">
        <v>1.2</v>
      </c>
      <c r="BE32" s="10">
        <v>1.0580645161290323</v>
      </c>
      <c r="BF32" s="10">
        <v>1</v>
      </c>
      <c r="BG32" s="10">
        <v>1.1000000000000001</v>
      </c>
      <c r="BH32" s="10">
        <v>1</v>
      </c>
      <c r="BI32" s="36">
        <v>0</v>
      </c>
      <c r="BJ32" s="11">
        <v>0</v>
      </c>
      <c r="BK32" s="10">
        <v>1</v>
      </c>
      <c r="BL32" s="10">
        <v>1</v>
      </c>
      <c r="BM32" s="10">
        <v>1</v>
      </c>
      <c r="BN32" s="10">
        <v>1</v>
      </c>
      <c r="BO32" s="37">
        <v>1</v>
      </c>
      <c r="BP32" s="30"/>
      <c r="BQ32" s="26">
        <v>1</v>
      </c>
      <c r="BR32" s="15"/>
      <c r="BS32" s="75">
        <f t="shared" si="6"/>
        <v>342.62599999999998</v>
      </c>
      <c r="BT32" s="47">
        <f t="shared" si="7"/>
        <v>342.62599999999998</v>
      </c>
      <c r="BU32" s="47">
        <f t="shared" si="8"/>
        <v>0</v>
      </c>
      <c r="BV32" s="76">
        <f t="shared" si="9"/>
        <v>0</v>
      </c>
      <c r="BW32" s="4" t="s">
        <v>134</v>
      </c>
      <c r="BX32" s="8"/>
      <c r="BY32" s="8"/>
      <c r="BZ32" s="8"/>
      <c r="CA32" s="8"/>
    </row>
    <row r="33" spans="1:79" s="2" customFormat="1" ht="21">
      <c r="A33" s="25">
        <v>27</v>
      </c>
      <c r="B33" s="40"/>
      <c r="C33" s="96" t="s">
        <v>117</v>
      </c>
      <c r="D33" s="96" t="s">
        <v>74</v>
      </c>
      <c r="E33" s="25">
        <v>985.99500000000012</v>
      </c>
      <c r="F33" s="40"/>
      <c r="G33" s="96" t="s">
        <v>28</v>
      </c>
      <c r="H33" s="96" t="s">
        <v>28</v>
      </c>
      <c r="I33" s="94">
        <f t="shared" si="10"/>
        <v>985.99500000000012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44</v>
      </c>
      <c r="T33" s="25">
        <v>0</v>
      </c>
      <c r="U33" s="25">
        <v>0</v>
      </c>
      <c r="V33" s="25">
        <v>0</v>
      </c>
      <c r="W33" s="25">
        <v>1</v>
      </c>
      <c r="X33" s="25">
        <v>1</v>
      </c>
      <c r="Y33" s="25">
        <v>1</v>
      </c>
      <c r="Z33" s="25">
        <v>1</v>
      </c>
      <c r="AA33" s="49">
        <v>1</v>
      </c>
      <c r="AB33" s="24"/>
      <c r="AC33" s="5"/>
      <c r="AD33" s="39"/>
      <c r="AE33" s="49"/>
      <c r="AF33" s="24"/>
      <c r="AG33" s="5">
        <v>201.62</v>
      </c>
      <c r="AH33" s="39"/>
      <c r="AI33" s="127">
        <v>129.96</v>
      </c>
      <c r="AJ33" s="24"/>
      <c r="AK33" s="5"/>
      <c r="AL33" s="3"/>
      <c r="AM33" s="24">
        <v>1</v>
      </c>
      <c r="AN33" s="24">
        <v>1</v>
      </c>
      <c r="AO33" s="24">
        <v>1.8</v>
      </c>
      <c r="AP33" s="26">
        <v>1.3</v>
      </c>
      <c r="AQ33" s="26">
        <v>1</v>
      </c>
      <c r="AR33" s="14"/>
      <c r="AS33" s="26">
        <f t="shared" si="0"/>
        <v>0</v>
      </c>
      <c r="AT33" s="26">
        <f t="shared" si="1"/>
        <v>0</v>
      </c>
      <c r="AU33" s="26">
        <f t="shared" si="2"/>
        <v>423.40200000000004</v>
      </c>
      <c r="AV33" s="26">
        <f t="shared" si="3"/>
        <v>233.928</v>
      </c>
      <c r="AW33" s="26">
        <f t="shared" si="4"/>
        <v>0</v>
      </c>
      <c r="AX33" s="14"/>
      <c r="AY33" s="26">
        <f t="shared" si="5"/>
        <v>657.33</v>
      </c>
      <c r="AZ33" s="7"/>
      <c r="BA33" s="26">
        <v>1.5</v>
      </c>
      <c r="BB33" s="80">
        <v>9</v>
      </c>
      <c r="BC33" s="11">
        <v>31</v>
      </c>
      <c r="BD33" s="10">
        <v>1.2</v>
      </c>
      <c r="BE33" s="10">
        <v>1.0580645161290323</v>
      </c>
      <c r="BF33" s="10">
        <v>1</v>
      </c>
      <c r="BG33" s="10">
        <v>1.1000000000000001</v>
      </c>
      <c r="BH33" s="10">
        <v>1</v>
      </c>
      <c r="BI33" s="36">
        <v>0</v>
      </c>
      <c r="BJ33" s="11">
        <v>0</v>
      </c>
      <c r="BK33" s="10">
        <v>1</v>
      </c>
      <c r="BL33" s="10">
        <v>1</v>
      </c>
      <c r="BM33" s="10">
        <v>1</v>
      </c>
      <c r="BN33" s="10">
        <v>1</v>
      </c>
      <c r="BO33" s="37">
        <v>1</v>
      </c>
      <c r="BP33" s="30"/>
      <c r="BQ33" s="26">
        <v>1</v>
      </c>
      <c r="BR33" s="15"/>
      <c r="BS33" s="75">
        <f t="shared" si="6"/>
        <v>985.99500000000012</v>
      </c>
      <c r="BT33" s="47">
        <f t="shared" si="7"/>
        <v>657.33</v>
      </c>
      <c r="BU33" s="47">
        <f t="shared" si="8"/>
        <v>328.66500000000002</v>
      </c>
      <c r="BV33" s="76">
        <f t="shared" si="9"/>
        <v>0.33333333333333331</v>
      </c>
      <c r="BW33" s="4" t="s">
        <v>134</v>
      </c>
      <c r="BX33" s="8"/>
      <c r="BY33" s="8"/>
      <c r="BZ33" s="8"/>
      <c r="CA33" s="8"/>
    </row>
    <row r="34" spans="1:79" s="2" customFormat="1" ht="21">
      <c r="A34" s="25">
        <v>29</v>
      </c>
      <c r="B34" s="40"/>
      <c r="C34" s="96" t="s">
        <v>191</v>
      </c>
      <c r="D34" s="96" t="s">
        <v>98</v>
      </c>
      <c r="E34" s="25">
        <v>189.42000000000002</v>
      </c>
      <c r="F34" s="40"/>
      <c r="G34" s="96" t="s">
        <v>307</v>
      </c>
      <c r="H34" s="96" t="s">
        <v>202</v>
      </c>
      <c r="I34" s="94">
        <f t="shared" si="10"/>
        <v>189.42000000000002</v>
      </c>
      <c r="J34" s="25">
        <v>1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44</v>
      </c>
      <c r="T34" s="25">
        <v>0</v>
      </c>
      <c r="U34" s="25">
        <v>0</v>
      </c>
      <c r="V34" s="25">
        <v>0</v>
      </c>
      <c r="W34" s="25">
        <v>1</v>
      </c>
      <c r="X34" s="25">
        <v>1</v>
      </c>
      <c r="Y34" s="25">
        <v>1</v>
      </c>
      <c r="Z34" s="25">
        <v>1</v>
      </c>
      <c r="AA34" s="49">
        <v>1</v>
      </c>
      <c r="AB34" s="24"/>
      <c r="AC34" s="5"/>
      <c r="AD34" s="39"/>
      <c r="AE34" s="49"/>
      <c r="AF34" s="24"/>
      <c r="AG34" s="5"/>
      <c r="AH34" s="39"/>
      <c r="AI34" s="127">
        <v>126.28</v>
      </c>
      <c r="AJ34" s="24"/>
      <c r="AK34" s="5"/>
      <c r="AL34" s="3"/>
      <c r="AM34" s="24">
        <v>1</v>
      </c>
      <c r="AN34" s="24">
        <v>1</v>
      </c>
      <c r="AO34" s="24">
        <v>1</v>
      </c>
      <c r="AP34" s="24">
        <v>1</v>
      </c>
      <c r="AQ34" s="26">
        <v>1</v>
      </c>
      <c r="AR34" s="14"/>
      <c r="AS34" s="26">
        <f t="shared" si="0"/>
        <v>0</v>
      </c>
      <c r="AT34" s="26">
        <f t="shared" si="1"/>
        <v>0</v>
      </c>
      <c r="AU34" s="26">
        <f t="shared" si="2"/>
        <v>0</v>
      </c>
      <c r="AV34" s="26">
        <f t="shared" si="3"/>
        <v>189.42000000000002</v>
      </c>
      <c r="AW34" s="26">
        <f t="shared" si="4"/>
        <v>0</v>
      </c>
      <c r="AX34" s="14"/>
      <c r="AY34" s="26">
        <f t="shared" si="5"/>
        <v>189.42000000000002</v>
      </c>
      <c r="AZ34" s="7"/>
      <c r="BA34" s="26">
        <v>1</v>
      </c>
      <c r="BB34" s="80">
        <v>9</v>
      </c>
      <c r="BC34" s="11">
        <v>31</v>
      </c>
      <c r="BD34" s="10">
        <v>1.2</v>
      </c>
      <c r="BE34" s="10">
        <v>1.0580645161290323</v>
      </c>
      <c r="BF34" s="10">
        <v>1</v>
      </c>
      <c r="BG34" s="10">
        <v>1.1000000000000001</v>
      </c>
      <c r="BH34" s="10">
        <v>1</v>
      </c>
      <c r="BI34" s="36">
        <v>0</v>
      </c>
      <c r="BJ34" s="11">
        <v>0</v>
      </c>
      <c r="BK34" s="10">
        <v>1</v>
      </c>
      <c r="BL34" s="10">
        <v>1</v>
      </c>
      <c r="BM34" s="10">
        <v>1</v>
      </c>
      <c r="BN34" s="10">
        <v>1</v>
      </c>
      <c r="BO34" s="37">
        <v>1</v>
      </c>
      <c r="BP34" s="30"/>
      <c r="BQ34" s="26">
        <v>1</v>
      </c>
      <c r="BR34" s="15"/>
      <c r="BS34" s="75">
        <f t="shared" si="6"/>
        <v>189.42000000000002</v>
      </c>
      <c r="BT34" s="47">
        <f t="shared" si="7"/>
        <v>189.42000000000002</v>
      </c>
      <c r="BU34" s="47">
        <f t="shared" si="8"/>
        <v>0</v>
      </c>
      <c r="BV34" s="76">
        <f t="shared" si="9"/>
        <v>0</v>
      </c>
      <c r="BW34" s="4" t="s">
        <v>134</v>
      </c>
      <c r="BX34" s="8"/>
      <c r="BY34" s="8"/>
      <c r="BZ34" s="8"/>
      <c r="CA34" s="8"/>
    </row>
    <row r="35" spans="1:79" s="2" customFormat="1" ht="21">
      <c r="A35" s="25">
        <v>30</v>
      </c>
      <c r="B35" s="40"/>
      <c r="C35" s="96" t="s">
        <v>119</v>
      </c>
      <c r="D35" s="96" t="s">
        <v>107</v>
      </c>
      <c r="E35" s="25">
        <v>1838.7839999999997</v>
      </c>
      <c r="F35" s="40"/>
      <c r="G35" s="96" t="s">
        <v>203</v>
      </c>
      <c r="H35" s="96" t="s">
        <v>203</v>
      </c>
      <c r="I35" s="94">
        <f t="shared" si="10"/>
        <v>1838.7839999999997</v>
      </c>
      <c r="J35" s="25">
        <v>1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44</v>
      </c>
      <c r="T35" s="25">
        <v>0</v>
      </c>
      <c r="U35" s="25">
        <v>0</v>
      </c>
      <c r="V35" s="25">
        <v>0</v>
      </c>
      <c r="W35" s="25">
        <v>1</v>
      </c>
      <c r="X35" s="25">
        <v>1</v>
      </c>
      <c r="Y35" s="25">
        <v>1</v>
      </c>
      <c r="Z35" s="25">
        <v>1</v>
      </c>
      <c r="AA35" s="49">
        <v>1</v>
      </c>
      <c r="AB35" s="24"/>
      <c r="AC35" s="5"/>
      <c r="AD35" s="39"/>
      <c r="AE35" s="49"/>
      <c r="AF35" s="24"/>
      <c r="AG35" s="5">
        <v>253</v>
      </c>
      <c r="AH35" s="39"/>
      <c r="AI35" s="127">
        <v>122.84</v>
      </c>
      <c r="AJ35" s="24"/>
      <c r="AK35" s="5"/>
      <c r="AL35" s="3"/>
      <c r="AM35" s="24">
        <v>1</v>
      </c>
      <c r="AN35" s="24">
        <v>1</v>
      </c>
      <c r="AO35" s="24">
        <v>2</v>
      </c>
      <c r="AP35" s="24">
        <v>1</v>
      </c>
      <c r="AQ35" s="26">
        <v>1</v>
      </c>
      <c r="AR35" s="14"/>
      <c r="AS35" s="26">
        <f t="shared" si="0"/>
        <v>0</v>
      </c>
      <c r="AT35" s="26">
        <f t="shared" si="1"/>
        <v>0</v>
      </c>
      <c r="AU35" s="26">
        <f t="shared" si="2"/>
        <v>581.9</v>
      </c>
      <c r="AV35" s="26">
        <f t="shared" si="3"/>
        <v>184.26</v>
      </c>
      <c r="AW35" s="26">
        <f t="shared" si="4"/>
        <v>0</v>
      </c>
      <c r="AX35" s="14"/>
      <c r="AY35" s="26">
        <f t="shared" si="5"/>
        <v>766.16</v>
      </c>
      <c r="AZ35" s="7"/>
      <c r="BA35" s="26">
        <v>2.4</v>
      </c>
      <c r="BB35" s="80">
        <v>9</v>
      </c>
      <c r="BC35" s="11">
        <v>31</v>
      </c>
      <c r="BD35" s="10">
        <v>1.2</v>
      </c>
      <c r="BE35" s="10">
        <v>1.0580645161290323</v>
      </c>
      <c r="BF35" s="10">
        <v>1</v>
      </c>
      <c r="BG35" s="10">
        <v>1.1000000000000001</v>
      </c>
      <c r="BH35" s="10">
        <v>1</v>
      </c>
      <c r="BI35" s="36">
        <v>0</v>
      </c>
      <c r="BJ35" s="11">
        <v>0</v>
      </c>
      <c r="BK35" s="10">
        <v>1</v>
      </c>
      <c r="BL35" s="10">
        <v>1</v>
      </c>
      <c r="BM35" s="10">
        <v>1</v>
      </c>
      <c r="BN35" s="10">
        <v>1</v>
      </c>
      <c r="BO35" s="37">
        <v>1</v>
      </c>
      <c r="BP35" s="30"/>
      <c r="BQ35" s="26">
        <v>1</v>
      </c>
      <c r="BR35" s="15"/>
      <c r="BS35" s="75">
        <f t="shared" si="6"/>
        <v>1838.7839999999997</v>
      </c>
      <c r="BT35" s="47">
        <f t="shared" si="7"/>
        <v>766.16</v>
      </c>
      <c r="BU35" s="47">
        <f t="shared" si="8"/>
        <v>1072.6239999999998</v>
      </c>
      <c r="BV35" s="76">
        <f t="shared" si="9"/>
        <v>0.58333333333333337</v>
      </c>
      <c r="BW35" s="4" t="s">
        <v>134</v>
      </c>
      <c r="BX35" s="8"/>
      <c r="BY35" s="8"/>
      <c r="BZ35" s="8"/>
      <c r="CA35" s="8"/>
    </row>
    <row r="36" spans="1:79" s="2" customFormat="1" ht="21">
      <c r="A36" s="25">
        <v>31</v>
      </c>
      <c r="B36" s="40"/>
      <c r="C36" s="96" t="s">
        <v>192</v>
      </c>
      <c r="D36" s="96" t="s">
        <v>193</v>
      </c>
      <c r="E36" s="25">
        <v>213.16</v>
      </c>
      <c r="F36" s="40"/>
      <c r="G36" s="96" t="s">
        <v>152</v>
      </c>
      <c r="H36" s="96" t="s">
        <v>152</v>
      </c>
      <c r="I36" s="94">
        <f t="shared" si="10"/>
        <v>213.16</v>
      </c>
      <c r="J36" s="25">
        <v>1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44</v>
      </c>
      <c r="T36" s="25">
        <v>0</v>
      </c>
      <c r="U36" s="25">
        <v>0</v>
      </c>
      <c r="V36" s="25">
        <v>0</v>
      </c>
      <c r="W36" s="25">
        <v>1</v>
      </c>
      <c r="X36" s="25">
        <v>1</v>
      </c>
      <c r="Y36" s="25">
        <v>1</v>
      </c>
      <c r="Z36" s="25">
        <v>1</v>
      </c>
      <c r="AA36" s="49">
        <v>1</v>
      </c>
      <c r="AB36" s="24"/>
      <c r="AC36" s="5"/>
      <c r="AD36" s="39"/>
      <c r="AE36" s="49"/>
      <c r="AF36" s="24"/>
      <c r="AG36" s="5"/>
      <c r="AH36" s="39"/>
      <c r="AI36" s="127">
        <v>118.82</v>
      </c>
      <c r="AJ36" s="24"/>
      <c r="AK36" s="128">
        <v>24.95</v>
      </c>
      <c r="AL36" s="3"/>
      <c r="AM36" s="24">
        <v>1</v>
      </c>
      <c r="AN36" s="24">
        <v>1</v>
      </c>
      <c r="AO36" s="24">
        <v>1</v>
      </c>
      <c r="AP36" s="24">
        <v>1</v>
      </c>
      <c r="AQ36" s="26">
        <v>1</v>
      </c>
      <c r="AR36" s="14"/>
      <c r="AS36" s="26">
        <f t="shared" si="0"/>
        <v>0</v>
      </c>
      <c r="AT36" s="26">
        <f t="shared" si="1"/>
        <v>0</v>
      </c>
      <c r="AU36" s="26">
        <f t="shared" si="2"/>
        <v>0</v>
      </c>
      <c r="AV36" s="26">
        <f t="shared" si="3"/>
        <v>178.23</v>
      </c>
      <c r="AW36" s="26">
        <f t="shared" si="4"/>
        <v>34.93</v>
      </c>
      <c r="AX36" s="14"/>
      <c r="AY36" s="26">
        <f t="shared" si="5"/>
        <v>213.16</v>
      </c>
      <c r="AZ36" s="7"/>
      <c r="BA36" s="26">
        <v>1</v>
      </c>
      <c r="BB36" s="80">
        <v>9</v>
      </c>
      <c r="BC36" s="11">
        <v>31</v>
      </c>
      <c r="BD36" s="10">
        <v>1.2</v>
      </c>
      <c r="BE36" s="10">
        <v>1.0580645161290323</v>
      </c>
      <c r="BF36" s="10">
        <v>1</v>
      </c>
      <c r="BG36" s="10">
        <v>1.1000000000000001</v>
      </c>
      <c r="BH36" s="10">
        <v>1</v>
      </c>
      <c r="BI36" s="36">
        <v>0</v>
      </c>
      <c r="BJ36" s="11">
        <v>0</v>
      </c>
      <c r="BK36" s="10">
        <v>1</v>
      </c>
      <c r="BL36" s="10">
        <v>1</v>
      </c>
      <c r="BM36" s="10">
        <v>1</v>
      </c>
      <c r="BN36" s="10">
        <v>1</v>
      </c>
      <c r="BO36" s="37">
        <v>1</v>
      </c>
      <c r="BP36" s="30"/>
      <c r="BQ36" s="26">
        <v>1</v>
      </c>
      <c r="BR36" s="15"/>
      <c r="BS36" s="75">
        <f t="shared" si="6"/>
        <v>213.16</v>
      </c>
      <c r="BT36" s="47">
        <f t="shared" si="7"/>
        <v>213.16</v>
      </c>
      <c r="BU36" s="47">
        <f t="shared" si="8"/>
        <v>0</v>
      </c>
      <c r="BV36" s="76">
        <f t="shared" si="9"/>
        <v>0</v>
      </c>
      <c r="BW36" s="4" t="s">
        <v>134</v>
      </c>
      <c r="BX36" s="8"/>
      <c r="BY36" s="8"/>
      <c r="BZ36" s="8"/>
      <c r="CA36" s="8"/>
    </row>
    <row r="37" spans="1:79" s="2" customFormat="1" ht="21">
      <c r="A37" s="25">
        <v>32</v>
      </c>
      <c r="B37" s="40"/>
      <c r="C37" s="96" t="s">
        <v>194</v>
      </c>
      <c r="D37" s="96" t="s">
        <v>74</v>
      </c>
      <c r="E37" s="25">
        <v>172.47</v>
      </c>
      <c r="F37" s="40"/>
      <c r="G37" s="96" t="s">
        <v>24</v>
      </c>
      <c r="H37" s="96" t="s">
        <v>173</v>
      </c>
      <c r="I37" s="94">
        <f t="shared" si="10"/>
        <v>172.47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44</v>
      </c>
      <c r="T37" s="25">
        <v>0</v>
      </c>
      <c r="U37" s="25">
        <v>0</v>
      </c>
      <c r="V37" s="25">
        <v>0</v>
      </c>
      <c r="W37" s="25">
        <v>1</v>
      </c>
      <c r="X37" s="25">
        <v>1</v>
      </c>
      <c r="Y37" s="25">
        <v>1</v>
      </c>
      <c r="Z37" s="25">
        <v>1</v>
      </c>
      <c r="AA37" s="49">
        <v>1</v>
      </c>
      <c r="AB37" s="24"/>
      <c r="AC37" s="5"/>
      <c r="AD37" s="39"/>
      <c r="AE37" s="49"/>
      <c r="AF37" s="24"/>
      <c r="AG37" s="5"/>
      <c r="AH37" s="39"/>
      <c r="AI37" s="127">
        <v>114.98</v>
      </c>
      <c r="AJ37" s="24"/>
      <c r="AK37" s="5"/>
      <c r="AL37" s="3"/>
      <c r="AM37" s="24">
        <v>1</v>
      </c>
      <c r="AN37" s="24">
        <v>1</v>
      </c>
      <c r="AO37" s="24">
        <v>1</v>
      </c>
      <c r="AP37" s="24">
        <v>1</v>
      </c>
      <c r="AQ37" s="26">
        <v>1</v>
      </c>
      <c r="AR37" s="14"/>
      <c r="AS37" s="26">
        <f t="shared" si="0"/>
        <v>0</v>
      </c>
      <c r="AT37" s="26">
        <f t="shared" si="1"/>
        <v>0</v>
      </c>
      <c r="AU37" s="26">
        <f t="shared" si="2"/>
        <v>0</v>
      </c>
      <c r="AV37" s="26">
        <f t="shared" si="3"/>
        <v>172.47</v>
      </c>
      <c r="AW37" s="26">
        <f t="shared" si="4"/>
        <v>0</v>
      </c>
      <c r="AX37" s="14"/>
      <c r="AY37" s="26">
        <f t="shared" si="5"/>
        <v>172.47</v>
      </c>
      <c r="AZ37" s="7"/>
      <c r="BA37" s="26">
        <v>1</v>
      </c>
      <c r="BB37" s="80">
        <v>9</v>
      </c>
      <c r="BC37" s="11">
        <v>31</v>
      </c>
      <c r="BD37" s="10">
        <v>1.2</v>
      </c>
      <c r="BE37" s="10">
        <v>1.0580645161290323</v>
      </c>
      <c r="BF37" s="10">
        <v>1</v>
      </c>
      <c r="BG37" s="10">
        <v>1.1000000000000001</v>
      </c>
      <c r="BH37" s="10">
        <v>1</v>
      </c>
      <c r="BI37" s="36">
        <v>0</v>
      </c>
      <c r="BJ37" s="11">
        <v>0</v>
      </c>
      <c r="BK37" s="10">
        <v>1</v>
      </c>
      <c r="BL37" s="10">
        <v>1</v>
      </c>
      <c r="BM37" s="10">
        <v>1</v>
      </c>
      <c r="BN37" s="10">
        <v>1</v>
      </c>
      <c r="BO37" s="37">
        <v>1</v>
      </c>
      <c r="BP37" s="30"/>
      <c r="BQ37" s="26">
        <v>1</v>
      </c>
      <c r="BR37" s="15"/>
      <c r="BS37" s="75">
        <f t="shared" si="6"/>
        <v>172.47</v>
      </c>
      <c r="BT37" s="47">
        <f t="shared" si="7"/>
        <v>172.47</v>
      </c>
      <c r="BU37" s="47">
        <f t="shared" si="8"/>
        <v>0</v>
      </c>
      <c r="BV37" s="76">
        <f t="shared" si="9"/>
        <v>0</v>
      </c>
      <c r="BW37" s="4" t="s">
        <v>134</v>
      </c>
      <c r="BX37" s="8"/>
      <c r="BY37" s="8"/>
      <c r="BZ37" s="8"/>
      <c r="CA37" s="8"/>
    </row>
    <row r="38" spans="1:79" s="2" customFormat="1" ht="21">
      <c r="A38" s="25">
        <v>33</v>
      </c>
      <c r="B38" s="40"/>
      <c r="C38" s="96" t="s">
        <v>195</v>
      </c>
      <c r="D38" s="96" t="s">
        <v>74</v>
      </c>
      <c r="E38" s="25">
        <v>163.92000000000002</v>
      </c>
      <c r="F38" s="40"/>
      <c r="G38" s="96" t="s">
        <v>26</v>
      </c>
      <c r="H38" s="96" t="s">
        <v>26</v>
      </c>
      <c r="I38" s="94">
        <f t="shared" si="10"/>
        <v>163.92000000000002</v>
      </c>
      <c r="J38" s="25">
        <v>1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44</v>
      </c>
      <c r="T38" s="25">
        <v>0</v>
      </c>
      <c r="U38" s="25">
        <v>0</v>
      </c>
      <c r="V38" s="25">
        <v>0</v>
      </c>
      <c r="W38" s="25">
        <v>1</v>
      </c>
      <c r="X38" s="25">
        <v>1</v>
      </c>
      <c r="Y38" s="25">
        <v>1</v>
      </c>
      <c r="Z38" s="25">
        <v>1</v>
      </c>
      <c r="AA38" s="49">
        <v>1</v>
      </c>
      <c r="AB38" s="24"/>
      <c r="AC38" s="5"/>
      <c r="AD38" s="39"/>
      <c r="AE38" s="49"/>
      <c r="AF38" s="24"/>
      <c r="AG38" s="5"/>
      <c r="AH38" s="39"/>
      <c r="AI38" s="127">
        <v>109.28</v>
      </c>
      <c r="AJ38" s="24"/>
      <c r="AK38" s="5"/>
      <c r="AL38" s="3"/>
      <c r="AM38" s="24">
        <v>1</v>
      </c>
      <c r="AN38" s="24">
        <v>1</v>
      </c>
      <c r="AO38" s="24">
        <v>1</v>
      </c>
      <c r="AP38" s="24">
        <v>1</v>
      </c>
      <c r="AQ38" s="26">
        <v>1</v>
      </c>
      <c r="AR38" s="14"/>
      <c r="AS38" s="26">
        <f t="shared" ref="AS38:AS57" si="11">AC38*AM38</f>
        <v>0</v>
      </c>
      <c r="AT38" s="26">
        <f t="shared" ref="AT38:AT57" si="12">AE38+(AE38*(AN38-1))+(AE38*0.1)</f>
        <v>0</v>
      </c>
      <c r="AU38" s="26">
        <f t="shared" ref="AU38:AU57" si="13">AG38+(AG38*(AO38-1))+(AG38*0.3)</f>
        <v>0</v>
      </c>
      <c r="AV38" s="26">
        <f t="shared" ref="AV38:AV57" si="14">AI38+(AI38*(AP38-1))+(AI38*0.5)</f>
        <v>163.92000000000002</v>
      </c>
      <c r="AW38" s="26">
        <f t="shared" ref="AW38:AW57" si="15">AK38+(AK38*(AQ38-1))+(AK38*0.4)</f>
        <v>0</v>
      </c>
      <c r="AX38" s="14"/>
      <c r="AY38" s="26">
        <f t="shared" ref="AY38:AY57" si="16">SUM(AS38:AW38)</f>
        <v>163.92000000000002</v>
      </c>
      <c r="AZ38" s="7"/>
      <c r="BA38" s="26">
        <v>1</v>
      </c>
      <c r="BB38" s="80">
        <v>9</v>
      </c>
      <c r="BC38" s="11">
        <v>31</v>
      </c>
      <c r="BD38" s="10">
        <v>1.2</v>
      </c>
      <c r="BE38" s="10">
        <v>1.0580645161290323</v>
      </c>
      <c r="BF38" s="10">
        <v>1</v>
      </c>
      <c r="BG38" s="10">
        <v>1.1000000000000001</v>
      </c>
      <c r="BH38" s="10">
        <v>1</v>
      </c>
      <c r="BI38" s="36">
        <v>0</v>
      </c>
      <c r="BJ38" s="11">
        <v>0</v>
      </c>
      <c r="BK38" s="10">
        <v>1</v>
      </c>
      <c r="BL38" s="10">
        <v>1</v>
      </c>
      <c r="BM38" s="10">
        <v>1</v>
      </c>
      <c r="BN38" s="10">
        <v>1</v>
      </c>
      <c r="BO38" s="37">
        <v>1</v>
      </c>
      <c r="BP38" s="30"/>
      <c r="BQ38" s="26">
        <v>1</v>
      </c>
      <c r="BR38" s="15"/>
      <c r="BS38" s="75">
        <f t="shared" ref="BS38:BS57" si="17">BT38+BU38</f>
        <v>163.92000000000002</v>
      </c>
      <c r="BT38" s="47">
        <f t="shared" ref="BT38:BT57" si="18">AY38</f>
        <v>163.92000000000002</v>
      </c>
      <c r="BU38" s="47">
        <f t="shared" ref="BU38:BU57" si="19">(AY38*(BA38-1))+(AY38*(BQ38-1))</f>
        <v>0</v>
      </c>
      <c r="BV38" s="76">
        <f t="shared" ref="BV38:BV57" si="20">(BU38/BS38)</f>
        <v>0</v>
      </c>
      <c r="BW38" s="4" t="s">
        <v>134</v>
      </c>
      <c r="BX38" s="8"/>
      <c r="BY38" s="8"/>
      <c r="BZ38" s="8"/>
      <c r="CA38" s="8"/>
    </row>
    <row r="39" spans="1:79" s="2" customFormat="1" ht="21">
      <c r="A39" s="25">
        <v>34</v>
      </c>
      <c r="B39" s="40"/>
      <c r="C39" s="96" t="s">
        <v>196</v>
      </c>
      <c r="D39" s="96" t="s">
        <v>197</v>
      </c>
      <c r="E39" s="25">
        <v>197.178</v>
      </c>
      <c r="F39" s="40"/>
      <c r="G39" s="96" t="s">
        <v>153</v>
      </c>
      <c r="H39" s="96" t="s">
        <v>153</v>
      </c>
      <c r="I39" s="94">
        <f t="shared" si="10"/>
        <v>197.178</v>
      </c>
      <c r="J39" s="25">
        <v>1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44</v>
      </c>
      <c r="T39" s="25">
        <v>0</v>
      </c>
      <c r="U39" s="25">
        <v>0</v>
      </c>
      <c r="V39" s="25">
        <v>0</v>
      </c>
      <c r="W39" s="25">
        <v>1</v>
      </c>
      <c r="X39" s="25">
        <v>1</v>
      </c>
      <c r="Y39" s="25">
        <v>1</v>
      </c>
      <c r="Z39" s="25">
        <v>1</v>
      </c>
      <c r="AA39" s="49">
        <v>1</v>
      </c>
      <c r="AB39" s="24"/>
      <c r="AC39" s="5"/>
      <c r="AD39" s="39"/>
      <c r="AE39" s="49"/>
      <c r="AF39" s="24"/>
      <c r="AG39" s="5"/>
      <c r="AH39" s="39"/>
      <c r="AI39" s="127">
        <v>108.24</v>
      </c>
      <c r="AJ39" s="24"/>
      <c r="AK39" s="128">
        <v>24.87</v>
      </c>
      <c r="AL39" s="3"/>
      <c r="AM39" s="24">
        <v>1</v>
      </c>
      <c r="AN39" s="24">
        <v>1</v>
      </c>
      <c r="AO39" s="24">
        <v>1</v>
      </c>
      <c r="AP39" s="24">
        <v>1</v>
      </c>
      <c r="AQ39" s="26">
        <v>1</v>
      </c>
      <c r="AR39" s="14"/>
      <c r="AS39" s="26">
        <f t="shared" si="11"/>
        <v>0</v>
      </c>
      <c r="AT39" s="26">
        <f t="shared" si="12"/>
        <v>0</v>
      </c>
      <c r="AU39" s="26">
        <f t="shared" si="13"/>
        <v>0</v>
      </c>
      <c r="AV39" s="26">
        <f t="shared" si="14"/>
        <v>162.35999999999999</v>
      </c>
      <c r="AW39" s="26">
        <f t="shared" si="15"/>
        <v>34.817999999999998</v>
      </c>
      <c r="AX39" s="14"/>
      <c r="AY39" s="26">
        <f t="shared" si="16"/>
        <v>197.178</v>
      </c>
      <c r="AZ39" s="7"/>
      <c r="BA39" s="26">
        <v>1</v>
      </c>
      <c r="BB39" s="80">
        <v>9</v>
      </c>
      <c r="BC39" s="11">
        <v>31</v>
      </c>
      <c r="BD39" s="10">
        <v>1.2</v>
      </c>
      <c r="BE39" s="10">
        <v>1.0580645161290323</v>
      </c>
      <c r="BF39" s="10">
        <v>1</v>
      </c>
      <c r="BG39" s="10">
        <v>1.1000000000000001</v>
      </c>
      <c r="BH39" s="10">
        <v>1</v>
      </c>
      <c r="BI39" s="36">
        <v>0</v>
      </c>
      <c r="BJ39" s="11">
        <v>0</v>
      </c>
      <c r="BK39" s="10">
        <v>1</v>
      </c>
      <c r="BL39" s="10">
        <v>1</v>
      </c>
      <c r="BM39" s="10">
        <v>1</v>
      </c>
      <c r="BN39" s="10">
        <v>1</v>
      </c>
      <c r="BO39" s="37">
        <v>1</v>
      </c>
      <c r="BP39" s="30"/>
      <c r="BQ39" s="26">
        <v>1</v>
      </c>
      <c r="BR39" s="15"/>
      <c r="BS39" s="75">
        <f t="shared" si="17"/>
        <v>197.178</v>
      </c>
      <c r="BT39" s="47">
        <f t="shared" si="18"/>
        <v>197.178</v>
      </c>
      <c r="BU39" s="47">
        <f t="shared" si="19"/>
        <v>0</v>
      </c>
      <c r="BV39" s="76">
        <f t="shared" si="20"/>
        <v>0</v>
      </c>
      <c r="BW39" s="4" t="s">
        <v>134</v>
      </c>
      <c r="BX39" s="8"/>
      <c r="BY39" s="8"/>
      <c r="BZ39" s="8"/>
      <c r="CA39" s="8"/>
    </row>
    <row r="40" spans="1:79" s="2" customFormat="1" ht="21">
      <c r="A40" s="25">
        <v>37</v>
      </c>
      <c r="B40" s="40"/>
      <c r="C40" s="96" t="s">
        <v>198</v>
      </c>
      <c r="D40" s="96" t="s">
        <v>159</v>
      </c>
      <c r="E40" s="25">
        <v>146.80500000000001</v>
      </c>
      <c r="F40" s="40"/>
      <c r="G40" s="96" t="s">
        <v>26</v>
      </c>
      <c r="H40" s="96" t="s">
        <v>26</v>
      </c>
      <c r="I40" s="94">
        <f t="shared" si="10"/>
        <v>146.80500000000001</v>
      </c>
      <c r="J40" s="25">
        <v>1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44</v>
      </c>
      <c r="T40" s="25">
        <v>0</v>
      </c>
      <c r="U40" s="25">
        <v>0</v>
      </c>
      <c r="V40" s="25">
        <v>0</v>
      </c>
      <c r="W40" s="25">
        <v>1</v>
      </c>
      <c r="X40" s="25">
        <v>1</v>
      </c>
      <c r="Y40" s="25">
        <v>1</v>
      </c>
      <c r="Z40" s="25">
        <v>1</v>
      </c>
      <c r="AA40" s="49">
        <v>1</v>
      </c>
      <c r="AB40" s="24"/>
      <c r="AC40" s="5"/>
      <c r="AD40" s="39"/>
      <c r="AE40" s="49"/>
      <c r="AF40" s="24"/>
      <c r="AG40" s="5"/>
      <c r="AH40" s="39"/>
      <c r="AI40" s="49">
        <v>97.87</v>
      </c>
      <c r="AJ40" s="24"/>
      <c r="AK40" s="5"/>
      <c r="AL40" s="3"/>
      <c r="AM40" s="24">
        <v>1</v>
      </c>
      <c r="AN40" s="24">
        <v>1</v>
      </c>
      <c r="AO40" s="24">
        <v>1</v>
      </c>
      <c r="AP40" s="24">
        <v>1</v>
      </c>
      <c r="AQ40" s="26">
        <v>1</v>
      </c>
      <c r="AR40" s="14"/>
      <c r="AS40" s="26">
        <f t="shared" si="11"/>
        <v>0</v>
      </c>
      <c r="AT40" s="26">
        <f t="shared" si="12"/>
        <v>0</v>
      </c>
      <c r="AU40" s="26">
        <f t="shared" si="13"/>
        <v>0</v>
      </c>
      <c r="AV40" s="26">
        <f t="shared" si="14"/>
        <v>146.80500000000001</v>
      </c>
      <c r="AW40" s="26">
        <f t="shared" si="15"/>
        <v>0</v>
      </c>
      <c r="AX40" s="14"/>
      <c r="AY40" s="26">
        <f t="shared" si="16"/>
        <v>146.80500000000001</v>
      </c>
      <c r="AZ40" s="7"/>
      <c r="BA40" s="26">
        <v>1</v>
      </c>
      <c r="BB40" s="80">
        <v>9</v>
      </c>
      <c r="BC40" s="11">
        <v>31</v>
      </c>
      <c r="BD40" s="10">
        <v>1.2</v>
      </c>
      <c r="BE40" s="10">
        <v>1.0580645161290323</v>
      </c>
      <c r="BF40" s="10">
        <v>1</v>
      </c>
      <c r="BG40" s="10">
        <v>1.1000000000000001</v>
      </c>
      <c r="BH40" s="10">
        <v>1</v>
      </c>
      <c r="BI40" s="36">
        <v>0</v>
      </c>
      <c r="BJ40" s="11">
        <v>0</v>
      </c>
      <c r="BK40" s="10">
        <v>1</v>
      </c>
      <c r="BL40" s="10">
        <v>1</v>
      </c>
      <c r="BM40" s="10">
        <v>1</v>
      </c>
      <c r="BN40" s="10">
        <v>1</v>
      </c>
      <c r="BO40" s="37">
        <v>1</v>
      </c>
      <c r="BP40" s="30"/>
      <c r="BQ40" s="26">
        <v>1</v>
      </c>
      <c r="BR40" s="15"/>
      <c r="BS40" s="75">
        <f t="shared" si="17"/>
        <v>146.80500000000001</v>
      </c>
      <c r="BT40" s="47">
        <f t="shared" si="18"/>
        <v>146.80500000000001</v>
      </c>
      <c r="BU40" s="47">
        <f t="shared" si="19"/>
        <v>0</v>
      </c>
      <c r="BV40" s="76">
        <f t="shared" si="20"/>
        <v>0</v>
      </c>
      <c r="BW40" s="4" t="s">
        <v>134</v>
      </c>
      <c r="BX40" s="8"/>
      <c r="BY40" s="8"/>
      <c r="BZ40" s="8"/>
      <c r="CA40" s="8"/>
    </row>
    <row r="41" spans="1:79" s="2" customFormat="1" ht="21">
      <c r="A41" s="25">
        <v>38</v>
      </c>
      <c r="B41" s="40"/>
      <c r="C41" s="96" t="s">
        <v>199</v>
      </c>
      <c r="D41" s="96" t="s">
        <v>200</v>
      </c>
      <c r="E41" s="25">
        <v>234.44199999999998</v>
      </c>
      <c r="F41" s="40"/>
      <c r="G41" s="96" t="s">
        <v>58</v>
      </c>
      <c r="H41" s="96" t="s">
        <v>58</v>
      </c>
      <c r="I41" s="94">
        <f t="shared" si="10"/>
        <v>234.44199999999998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44</v>
      </c>
      <c r="T41" s="25">
        <v>0</v>
      </c>
      <c r="U41" s="25">
        <v>0</v>
      </c>
      <c r="V41" s="25">
        <v>0</v>
      </c>
      <c r="W41" s="25">
        <v>1</v>
      </c>
      <c r="X41" s="25">
        <v>1</v>
      </c>
      <c r="Y41" s="25">
        <v>1</v>
      </c>
      <c r="Z41" s="25">
        <v>1</v>
      </c>
      <c r="AA41" s="49">
        <v>1</v>
      </c>
      <c r="AB41" s="24"/>
      <c r="AC41" s="5"/>
      <c r="AD41" s="39"/>
      <c r="AE41" s="49"/>
      <c r="AF41" s="24"/>
      <c r="AG41" s="5"/>
      <c r="AH41" s="39"/>
      <c r="AI41" s="127">
        <v>88.6</v>
      </c>
      <c r="AJ41" s="24"/>
      <c r="AK41" s="128">
        <v>72.53</v>
      </c>
      <c r="AL41" s="3"/>
      <c r="AM41" s="24">
        <v>1</v>
      </c>
      <c r="AN41" s="24">
        <v>1</v>
      </c>
      <c r="AO41" s="24">
        <v>1</v>
      </c>
      <c r="AP41" s="24">
        <v>1</v>
      </c>
      <c r="AQ41" s="26">
        <v>1</v>
      </c>
      <c r="AR41" s="14"/>
      <c r="AS41" s="26">
        <f t="shared" si="11"/>
        <v>0</v>
      </c>
      <c r="AT41" s="26">
        <f t="shared" si="12"/>
        <v>0</v>
      </c>
      <c r="AU41" s="26">
        <f t="shared" si="13"/>
        <v>0</v>
      </c>
      <c r="AV41" s="26">
        <f t="shared" si="14"/>
        <v>132.89999999999998</v>
      </c>
      <c r="AW41" s="26">
        <f t="shared" si="15"/>
        <v>101.542</v>
      </c>
      <c r="AX41" s="14"/>
      <c r="AY41" s="26">
        <f t="shared" si="16"/>
        <v>234.44199999999998</v>
      </c>
      <c r="AZ41" s="7"/>
      <c r="BA41" s="26">
        <v>1</v>
      </c>
      <c r="BB41" s="80">
        <v>9</v>
      </c>
      <c r="BC41" s="11">
        <v>31</v>
      </c>
      <c r="BD41" s="10">
        <v>1.2</v>
      </c>
      <c r="BE41" s="10">
        <v>1.0580645161290323</v>
      </c>
      <c r="BF41" s="10">
        <v>1</v>
      </c>
      <c r="BG41" s="10">
        <v>1.1000000000000001</v>
      </c>
      <c r="BH41" s="10">
        <v>1</v>
      </c>
      <c r="BI41" s="36">
        <v>0</v>
      </c>
      <c r="BJ41" s="11">
        <v>0</v>
      </c>
      <c r="BK41" s="10">
        <v>1</v>
      </c>
      <c r="BL41" s="10">
        <v>1</v>
      </c>
      <c r="BM41" s="10">
        <v>1</v>
      </c>
      <c r="BN41" s="10">
        <v>1</v>
      </c>
      <c r="BO41" s="37">
        <v>1</v>
      </c>
      <c r="BP41" s="30"/>
      <c r="BQ41" s="26">
        <v>1</v>
      </c>
      <c r="BR41" s="15"/>
      <c r="BS41" s="75">
        <f t="shared" si="17"/>
        <v>234.44199999999998</v>
      </c>
      <c r="BT41" s="47">
        <f t="shared" si="18"/>
        <v>234.44199999999998</v>
      </c>
      <c r="BU41" s="47">
        <f t="shared" si="19"/>
        <v>0</v>
      </c>
      <c r="BV41" s="76">
        <f t="shared" si="20"/>
        <v>0</v>
      </c>
      <c r="BW41" s="4" t="s">
        <v>134</v>
      </c>
      <c r="BX41" s="8"/>
      <c r="BY41" s="8"/>
      <c r="BZ41" s="8"/>
      <c r="CA41" s="8"/>
    </row>
    <row r="42" spans="1:79" s="2" customFormat="1" ht="21">
      <c r="A42" s="25">
        <v>40</v>
      </c>
      <c r="B42" s="40"/>
      <c r="C42" s="40" t="s">
        <v>79</v>
      </c>
      <c r="D42" s="40" t="s">
        <v>78</v>
      </c>
      <c r="E42" s="25">
        <v>929.59999999999991</v>
      </c>
      <c r="F42" s="40"/>
      <c r="G42" s="40" t="s">
        <v>26</v>
      </c>
      <c r="H42" s="40" t="s">
        <v>26</v>
      </c>
      <c r="I42" s="94">
        <f t="shared" si="10"/>
        <v>929.59999999999991</v>
      </c>
      <c r="J42" s="25">
        <v>1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44</v>
      </c>
      <c r="T42" s="25">
        <v>0</v>
      </c>
      <c r="U42" s="25">
        <v>0</v>
      </c>
      <c r="V42" s="25">
        <v>0</v>
      </c>
      <c r="W42" s="25">
        <v>1</v>
      </c>
      <c r="X42" s="25">
        <v>1</v>
      </c>
      <c r="Y42" s="25">
        <v>1</v>
      </c>
      <c r="Z42" s="25">
        <v>1</v>
      </c>
      <c r="AA42" s="49">
        <v>1</v>
      </c>
      <c r="AB42" s="24"/>
      <c r="AC42" s="5"/>
      <c r="AD42" s="39"/>
      <c r="AE42" s="49"/>
      <c r="AF42" s="24"/>
      <c r="AG42" s="5"/>
      <c r="AH42" s="39"/>
      <c r="AI42" s="127">
        <v>265.60000000000002</v>
      </c>
      <c r="AJ42" s="24"/>
      <c r="AK42" s="5"/>
      <c r="AL42" s="3"/>
      <c r="AM42" s="24">
        <v>1</v>
      </c>
      <c r="AN42" s="24">
        <v>1</v>
      </c>
      <c r="AO42" s="24">
        <v>1</v>
      </c>
      <c r="AP42" s="24">
        <v>2</v>
      </c>
      <c r="AQ42" s="26">
        <v>1</v>
      </c>
      <c r="AR42" s="14"/>
      <c r="AS42" s="26">
        <f t="shared" si="11"/>
        <v>0</v>
      </c>
      <c r="AT42" s="26">
        <f t="shared" si="12"/>
        <v>0</v>
      </c>
      <c r="AU42" s="26">
        <f t="shared" si="13"/>
        <v>0</v>
      </c>
      <c r="AV42" s="26">
        <f t="shared" si="14"/>
        <v>664</v>
      </c>
      <c r="AW42" s="26">
        <f t="shared" si="15"/>
        <v>0</v>
      </c>
      <c r="AX42" s="14"/>
      <c r="AY42" s="26">
        <f t="shared" si="16"/>
        <v>664</v>
      </c>
      <c r="AZ42" s="7"/>
      <c r="BA42" s="26">
        <v>1.4</v>
      </c>
      <c r="BB42" s="80">
        <v>9</v>
      </c>
      <c r="BC42" s="11">
        <v>31</v>
      </c>
      <c r="BD42" s="10">
        <v>1.2</v>
      </c>
      <c r="BE42" s="10">
        <v>1.0580645161290323</v>
      </c>
      <c r="BF42" s="10">
        <v>1</v>
      </c>
      <c r="BG42" s="10">
        <v>1.1000000000000001</v>
      </c>
      <c r="BH42" s="10">
        <v>1</v>
      </c>
      <c r="BI42" s="36">
        <v>0</v>
      </c>
      <c r="BJ42" s="11">
        <v>0</v>
      </c>
      <c r="BK42" s="10">
        <v>1</v>
      </c>
      <c r="BL42" s="10">
        <v>1</v>
      </c>
      <c r="BM42" s="10">
        <v>1</v>
      </c>
      <c r="BN42" s="10">
        <v>1</v>
      </c>
      <c r="BO42" s="37">
        <v>1</v>
      </c>
      <c r="BP42" s="30"/>
      <c r="BQ42" s="26">
        <v>1</v>
      </c>
      <c r="BR42" s="15"/>
      <c r="BS42" s="75">
        <f t="shared" si="17"/>
        <v>929.59999999999991</v>
      </c>
      <c r="BT42" s="47">
        <f t="shared" si="18"/>
        <v>664</v>
      </c>
      <c r="BU42" s="47">
        <f t="shared" si="19"/>
        <v>265.59999999999997</v>
      </c>
      <c r="BV42" s="76">
        <f t="shared" si="20"/>
        <v>0.2857142857142857</v>
      </c>
      <c r="BW42" s="4" t="s">
        <v>134</v>
      </c>
      <c r="BX42" s="8"/>
      <c r="BY42" s="8"/>
      <c r="BZ42" s="8"/>
      <c r="CA42" s="8"/>
    </row>
    <row r="43" spans="1:79" s="2" customFormat="1" ht="21">
      <c r="A43" s="25">
        <v>52</v>
      </c>
      <c r="B43" s="40"/>
      <c r="C43" s="40" t="s">
        <v>82</v>
      </c>
      <c r="D43" s="40" t="s">
        <v>101</v>
      </c>
      <c r="E43" s="25">
        <v>500.25</v>
      </c>
      <c r="F43" s="40"/>
      <c r="G43" s="40" t="s">
        <v>157</v>
      </c>
      <c r="H43" s="40" t="s">
        <v>157</v>
      </c>
      <c r="I43" s="94">
        <f t="shared" si="10"/>
        <v>500.25</v>
      </c>
      <c r="J43" s="25">
        <v>1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44</v>
      </c>
      <c r="T43" s="25">
        <v>0</v>
      </c>
      <c r="U43" s="25">
        <v>0</v>
      </c>
      <c r="V43" s="25">
        <v>0</v>
      </c>
      <c r="W43" s="25">
        <v>1</v>
      </c>
      <c r="X43" s="25">
        <v>1</v>
      </c>
      <c r="Y43" s="25">
        <v>1</v>
      </c>
      <c r="Z43" s="25">
        <v>1</v>
      </c>
      <c r="AA43" s="49">
        <v>1</v>
      </c>
      <c r="AB43" s="24"/>
      <c r="AC43" s="5"/>
      <c r="AD43" s="39"/>
      <c r="AE43" s="49"/>
      <c r="AF43" s="24"/>
      <c r="AG43" s="5"/>
      <c r="AH43" s="39"/>
      <c r="AI43" s="127">
        <v>217.5</v>
      </c>
      <c r="AJ43" s="24"/>
      <c r="AK43" s="5"/>
      <c r="AL43" s="3"/>
      <c r="AM43" s="24">
        <v>1</v>
      </c>
      <c r="AN43" s="24">
        <v>1</v>
      </c>
      <c r="AO43" s="24">
        <v>1</v>
      </c>
      <c r="AP43" s="24">
        <v>1.8</v>
      </c>
      <c r="AQ43" s="26">
        <v>1</v>
      </c>
      <c r="AR43" s="14"/>
      <c r="AS43" s="26">
        <f t="shared" si="11"/>
        <v>0</v>
      </c>
      <c r="AT43" s="26">
        <f t="shared" si="12"/>
        <v>0</v>
      </c>
      <c r="AU43" s="26">
        <f t="shared" si="13"/>
        <v>0</v>
      </c>
      <c r="AV43" s="26">
        <f t="shared" si="14"/>
        <v>500.25</v>
      </c>
      <c r="AW43" s="26">
        <f t="shared" si="15"/>
        <v>0</v>
      </c>
      <c r="AX43" s="14"/>
      <c r="AY43" s="26">
        <f t="shared" si="16"/>
        <v>500.25</v>
      </c>
      <c r="AZ43" s="7"/>
      <c r="BA43" s="26">
        <v>1</v>
      </c>
      <c r="BB43" s="80">
        <v>9</v>
      </c>
      <c r="BC43" s="11">
        <v>31</v>
      </c>
      <c r="BD43" s="10">
        <v>1.2</v>
      </c>
      <c r="BE43" s="10">
        <v>1.0580645161290323</v>
      </c>
      <c r="BF43" s="10">
        <v>1</v>
      </c>
      <c r="BG43" s="10">
        <v>1.1000000000000001</v>
      </c>
      <c r="BH43" s="10">
        <v>1</v>
      </c>
      <c r="BI43" s="36">
        <v>0</v>
      </c>
      <c r="BJ43" s="11">
        <v>0</v>
      </c>
      <c r="BK43" s="10">
        <v>1</v>
      </c>
      <c r="BL43" s="10">
        <v>1</v>
      </c>
      <c r="BM43" s="10">
        <v>1</v>
      </c>
      <c r="BN43" s="10">
        <v>1</v>
      </c>
      <c r="BO43" s="37">
        <v>1</v>
      </c>
      <c r="BP43" s="30"/>
      <c r="BQ43" s="26">
        <v>1</v>
      </c>
      <c r="BR43" s="15"/>
      <c r="BS43" s="75">
        <f t="shared" si="17"/>
        <v>500.25</v>
      </c>
      <c r="BT43" s="47">
        <f t="shared" si="18"/>
        <v>500.25</v>
      </c>
      <c r="BU43" s="47">
        <f t="shared" si="19"/>
        <v>0</v>
      </c>
      <c r="BV43" s="76">
        <f t="shared" si="20"/>
        <v>0</v>
      </c>
      <c r="BW43" s="4" t="s">
        <v>134</v>
      </c>
      <c r="BX43" s="8"/>
      <c r="BY43" s="8"/>
      <c r="BZ43" s="8"/>
      <c r="CA43" s="8"/>
    </row>
    <row r="44" spans="1:79" s="2" customFormat="1" ht="21">
      <c r="A44" s="25">
        <v>53</v>
      </c>
      <c r="B44" s="40"/>
      <c r="C44" s="40" t="s">
        <v>154</v>
      </c>
      <c r="D44" s="40" t="s">
        <v>155</v>
      </c>
      <c r="E44" s="25">
        <v>470.59320000000002</v>
      </c>
      <c r="F44" s="40"/>
      <c r="G44" s="40" t="s">
        <v>26</v>
      </c>
      <c r="H44" s="40" t="s">
        <v>26</v>
      </c>
      <c r="I44" s="94">
        <f t="shared" si="10"/>
        <v>470.59320000000002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44</v>
      </c>
      <c r="T44" s="25">
        <v>0</v>
      </c>
      <c r="U44" s="25">
        <v>0</v>
      </c>
      <c r="V44" s="25">
        <v>0</v>
      </c>
      <c r="W44" s="25">
        <v>1</v>
      </c>
      <c r="X44" s="25">
        <v>1</v>
      </c>
      <c r="Y44" s="25">
        <v>1</v>
      </c>
      <c r="Z44" s="25">
        <v>1</v>
      </c>
      <c r="AA44" s="49">
        <v>1</v>
      </c>
      <c r="AB44" s="24"/>
      <c r="AC44" s="5"/>
      <c r="AD44" s="39"/>
      <c r="AE44" s="49"/>
      <c r="AF44" s="24"/>
      <c r="AG44" s="5"/>
      <c r="AH44" s="39"/>
      <c r="AI44" s="127">
        <v>203.72</v>
      </c>
      <c r="AJ44" s="24"/>
      <c r="AK44" s="5"/>
      <c r="AL44" s="3"/>
      <c r="AM44" s="24">
        <v>1</v>
      </c>
      <c r="AN44" s="24">
        <v>1</v>
      </c>
      <c r="AO44" s="24">
        <v>1</v>
      </c>
      <c r="AP44" s="24">
        <v>1.6</v>
      </c>
      <c r="AQ44" s="26">
        <v>1</v>
      </c>
      <c r="AR44" s="14"/>
      <c r="AS44" s="26">
        <f t="shared" si="11"/>
        <v>0</v>
      </c>
      <c r="AT44" s="26">
        <f t="shared" si="12"/>
        <v>0</v>
      </c>
      <c r="AU44" s="26">
        <f t="shared" si="13"/>
        <v>0</v>
      </c>
      <c r="AV44" s="26">
        <f t="shared" si="14"/>
        <v>427.81200000000001</v>
      </c>
      <c r="AW44" s="26">
        <f t="shared" si="15"/>
        <v>0</v>
      </c>
      <c r="AX44" s="14"/>
      <c r="AY44" s="26">
        <f t="shared" si="16"/>
        <v>427.81200000000001</v>
      </c>
      <c r="AZ44" s="7"/>
      <c r="BA44" s="26">
        <v>1.1000000000000001</v>
      </c>
      <c r="BB44" s="80">
        <v>9</v>
      </c>
      <c r="BC44" s="11">
        <v>31</v>
      </c>
      <c r="BD44" s="10">
        <v>1.2</v>
      </c>
      <c r="BE44" s="10">
        <v>1.0580645161290323</v>
      </c>
      <c r="BF44" s="10">
        <v>1</v>
      </c>
      <c r="BG44" s="10">
        <v>1.1000000000000001</v>
      </c>
      <c r="BH44" s="10">
        <v>1</v>
      </c>
      <c r="BI44" s="36">
        <v>0</v>
      </c>
      <c r="BJ44" s="11">
        <v>0</v>
      </c>
      <c r="BK44" s="10">
        <v>1</v>
      </c>
      <c r="BL44" s="10">
        <v>1</v>
      </c>
      <c r="BM44" s="10">
        <v>1</v>
      </c>
      <c r="BN44" s="10">
        <v>1</v>
      </c>
      <c r="BO44" s="37">
        <v>1</v>
      </c>
      <c r="BP44" s="30"/>
      <c r="BQ44" s="26">
        <v>1</v>
      </c>
      <c r="BR44" s="15"/>
      <c r="BS44" s="75">
        <f t="shared" si="17"/>
        <v>470.59320000000002</v>
      </c>
      <c r="BT44" s="47">
        <f t="shared" si="18"/>
        <v>427.81200000000001</v>
      </c>
      <c r="BU44" s="47">
        <f t="shared" si="19"/>
        <v>42.781200000000041</v>
      </c>
      <c r="BV44" s="76">
        <f t="shared" si="20"/>
        <v>9.0909090909090995E-2</v>
      </c>
      <c r="BW44" s="4" t="s">
        <v>134</v>
      </c>
      <c r="BX44" s="8"/>
      <c r="BY44" s="8"/>
      <c r="BZ44" s="8"/>
      <c r="CA44" s="8"/>
    </row>
    <row r="45" spans="1:79" s="2" customFormat="1" ht="21">
      <c r="A45" s="25">
        <v>57</v>
      </c>
      <c r="B45" s="40"/>
      <c r="C45" s="40" t="s">
        <v>120</v>
      </c>
      <c r="D45" s="40" t="s">
        <v>106</v>
      </c>
      <c r="E45" s="25">
        <v>376.29899999999998</v>
      </c>
      <c r="F45" s="40"/>
      <c r="G45" s="40" t="s">
        <v>26</v>
      </c>
      <c r="H45" s="40" t="s">
        <v>26</v>
      </c>
      <c r="I45" s="94">
        <f t="shared" si="10"/>
        <v>376.29899999999998</v>
      </c>
      <c r="J45" s="25">
        <v>1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44</v>
      </c>
      <c r="T45" s="25">
        <v>0</v>
      </c>
      <c r="U45" s="25">
        <v>0</v>
      </c>
      <c r="V45" s="25">
        <v>0</v>
      </c>
      <c r="W45" s="25">
        <v>1</v>
      </c>
      <c r="X45" s="25">
        <v>1</v>
      </c>
      <c r="Y45" s="25">
        <v>1</v>
      </c>
      <c r="Z45" s="25">
        <v>1</v>
      </c>
      <c r="AA45" s="49">
        <v>1</v>
      </c>
      <c r="AB45" s="24"/>
      <c r="AC45" s="5"/>
      <c r="AD45" s="39"/>
      <c r="AE45" s="49"/>
      <c r="AF45" s="24"/>
      <c r="AG45" s="5"/>
      <c r="AH45" s="39"/>
      <c r="AI45" s="127">
        <v>179.19</v>
      </c>
      <c r="AJ45" s="24"/>
      <c r="AK45" s="5"/>
      <c r="AL45" s="3"/>
      <c r="AM45" s="24">
        <v>1</v>
      </c>
      <c r="AN45" s="24">
        <v>1</v>
      </c>
      <c r="AO45" s="24">
        <v>1</v>
      </c>
      <c r="AP45" s="24">
        <v>1.6</v>
      </c>
      <c r="AQ45" s="26">
        <v>1</v>
      </c>
      <c r="AR45" s="14"/>
      <c r="AS45" s="26">
        <f t="shared" si="11"/>
        <v>0</v>
      </c>
      <c r="AT45" s="26">
        <f t="shared" si="12"/>
        <v>0</v>
      </c>
      <c r="AU45" s="26">
        <f t="shared" si="13"/>
        <v>0</v>
      </c>
      <c r="AV45" s="26">
        <f t="shared" si="14"/>
        <v>376.29899999999998</v>
      </c>
      <c r="AW45" s="26">
        <f t="shared" si="15"/>
        <v>0</v>
      </c>
      <c r="AX45" s="14"/>
      <c r="AY45" s="26">
        <f t="shared" si="16"/>
        <v>376.29899999999998</v>
      </c>
      <c r="AZ45" s="7"/>
      <c r="BA45" s="26">
        <v>1</v>
      </c>
      <c r="BB45" s="80">
        <v>9</v>
      </c>
      <c r="BC45" s="11">
        <v>31</v>
      </c>
      <c r="BD45" s="10">
        <v>1.2</v>
      </c>
      <c r="BE45" s="10">
        <v>1.0580645161290323</v>
      </c>
      <c r="BF45" s="10">
        <v>1</v>
      </c>
      <c r="BG45" s="10">
        <v>1.1000000000000001</v>
      </c>
      <c r="BH45" s="10">
        <v>1</v>
      </c>
      <c r="BI45" s="36">
        <v>0</v>
      </c>
      <c r="BJ45" s="11">
        <v>0</v>
      </c>
      <c r="BK45" s="10">
        <v>1</v>
      </c>
      <c r="BL45" s="10">
        <v>1</v>
      </c>
      <c r="BM45" s="10">
        <v>1</v>
      </c>
      <c r="BN45" s="10">
        <v>1</v>
      </c>
      <c r="BO45" s="37">
        <v>1</v>
      </c>
      <c r="BP45" s="30"/>
      <c r="BQ45" s="26">
        <v>1</v>
      </c>
      <c r="BR45" s="15"/>
      <c r="BS45" s="75">
        <f t="shared" si="17"/>
        <v>376.29899999999998</v>
      </c>
      <c r="BT45" s="47">
        <f t="shared" si="18"/>
        <v>376.29899999999998</v>
      </c>
      <c r="BU45" s="47">
        <f t="shared" si="19"/>
        <v>0</v>
      </c>
      <c r="BV45" s="76">
        <f t="shared" si="20"/>
        <v>0</v>
      </c>
      <c r="BW45" s="4" t="s">
        <v>134</v>
      </c>
      <c r="BX45" s="8"/>
      <c r="BY45" s="8"/>
      <c r="BZ45" s="8"/>
      <c r="CA45" s="8"/>
    </row>
    <row r="46" spans="1:79" s="2" customFormat="1" ht="21">
      <c r="A46" s="25">
        <v>58</v>
      </c>
      <c r="B46" s="40"/>
      <c r="C46" s="45" t="s">
        <v>84</v>
      </c>
      <c r="D46" s="40" t="s">
        <v>83</v>
      </c>
      <c r="E46" s="25">
        <v>319.03200000000004</v>
      </c>
      <c r="F46" s="40"/>
      <c r="G46" s="40" t="s">
        <v>26</v>
      </c>
      <c r="H46" s="40" t="s">
        <v>26</v>
      </c>
      <c r="I46" s="94">
        <f t="shared" si="10"/>
        <v>319.03200000000004</v>
      </c>
      <c r="J46" s="25">
        <v>1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44</v>
      </c>
      <c r="T46" s="25">
        <v>0</v>
      </c>
      <c r="U46" s="25">
        <v>0</v>
      </c>
      <c r="V46" s="25">
        <v>0</v>
      </c>
      <c r="W46" s="25">
        <v>1</v>
      </c>
      <c r="X46" s="25">
        <v>1</v>
      </c>
      <c r="Y46" s="25">
        <v>1</v>
      </c>
      <c r="Z46" s="25">
        <v>1</v>
      </c>
      <c r="AA46" s="49">
        <v>1</v>
      </c>
      <c r="AB46" s="24"/>
      <c r="AC46" s="5"/>
      <c r="AD46" s="39"/>
      <c r="AE46" s="49"/>
      <c r="AF46" s="24"/>
      <c r="AG46" s="5"/>
      <c r="AH46" s="39"/>
      <c r="AI46" s="49">
        <v>177.24</v>
      </c>
      <c r="AJ46" s="24"/>
      <c r="AK46" s="5"/>
      <c r="AL46" s="3"/>
      <c r="AM46" s="24">
        <v>1</v>
      </c>
      <c r="AN46" s="24">
        <v>1</v>
      </c>
      <c r="AO46" s="24">
        <v>1</v>
      </c>
      <c r="AP46" s="24">
        <v>1.3</v>
      </c>
      <c r="AQ46" s="26">
        <v>1</v>
      </c>
      <c r="AR46" s="14"/>
      <c r="AS46" s="26">
        <f>AC46*AM46</f>
        <v>0</v>
      </c>
      <c r="AT46" s="26">
        <f t="shared" si="12"/>
        <v>0</v>
      </c>
      <c r="AU46" s="26">
        <f t="shared" si="13"/>
        <v>0</v>
      </c>
      <c r="AV46" s="26">
        <f t="shared" si="14"/>
        <v>319.03200000000004</v>
      </c>
      <c r="AW46" s="26">
        <f t="shared" si="15"/>
        <v>0</v>
      </c>
      <c r="AX46" s="14"/>
      <c r="AY46" s="26">
        <f t="shared" si="16"/>
        <v>319.03200000000004</v>
      </c>
      <c r="AZ46" s="7"/>
      <c r="BA46" s="26">
        <v>1</v>
      </c>
      <c r="BB46" s="80">
        <v>9</v>
      </c>
      <c r="BC46" s="11">
        <v>31</v>
      </c>
      <c r="BD46" s="10">
        <v>1.2</v>
      </c>
      <c r="BE46" s="10">
        <v>1.0580645161290323</v>
      </c>
      <c r="BF46" s="10">
        <v>1</v>
      </c>
      <c r="BG46" s="10">
        <v>1.1000000000000001</v>
      </c>
      <c r="BH46" s="10">
        <v>1</v>
      </c>
      <c r="BI46" s="36">
        <v>0</v>
      </c>
      <c r="BJ46" s="11">
        <v>0</v>
      </c>
      <c r="BK46" s="10">
        <v>1</v>
      </c>
      <c r="BL46" s="10">
        <v>1</v>
      </c>
      <c r="BM46" s="10">
        <v>1</v>
      </c>
      <c r="BN46" s="10">
        <v>1</v>
      </c>
      <c r="BO46" s="37">
        <v>1</v>
      </c>
      <c r="BP46" s="30"/>
      <c r="BQ46" s="26">
        <v>1</v>
      </c>
      <c r="BR46" s="15"/>
      <c r="BS46" s="75">
        <f t="shared" si="17"/>
        <v>319.03200000000004</v>
      </c>
      <c r="BT46" s="47">
        <f t="shared" si="18"/>
        <v>319.03200000000004</v>
      </c>
      <c r="BU46" s="47">
        <f t="shared" si="19"/>
        <v>0</v>
      </c>
      <c r="BV46" s="76">
        <f t="shared" si="20"/>
        <v>0</v>
      </c>
      <c r="BW46" s="4" t="s">
        <v>134</v>
      </c>
      <c r="BX46" s="8"/>
      <c r="BY46" s="8"/>
      <c r="BZ46" s="8"/>
      <c r="CA46" s="8"/>
    </row>
    <row r="47" spans="1:79" s="2" customFormat="1" ht="21">
      <c r="A47" s="25">
        <v>59</v>
      </c>
      <c r="B47" s="40"/>
      <c r="C47" s="45" t="s">
        <v>204</v>
      </c>
      <c r="D47" s="40" t="s">
        <v>205</v>
      </c>
      <c r="E47" s="25">
        <v>279.48600000000005</v>
      </c>
      <c r="F47" s="40"/>
      <c r="G47" s="45" t="s">
        <v>31</v>
      </c>
      <c r="H47" s="45" t="s">
        <v>31</v>
      </c>
      <c r="I47" s="94">
        <f t="shared" si="10"/>
        <v>279.48600000000005</v>
      </c>
      <c r="J47" s="25">
        <v>1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44</v>
      </c>
      <c r="T47" s="25">
        <v>0</v>
      </c>
      <c r="U47" s="25">
        <v>0</v>
      </c>
      <c r="V47" s="25">
        <v>0</v>
      </c>
      <c r="W47" s="25">
        <v>1</v>
      </c>
      <c r="X47" s="25">
        <v>1</v>
      </c>
      <c r="Y47" s="25">
        <v>1</v>
      </c>
      <c r="Z47" s="25">
        <v>1</v>
      </c>
      <c r="AA47" s="49">
        <v>1</v>
      </c>
      <c r="AB47" s="24"/>
      <c r="AC47" s="5"/>
      <c r="AD47" s="39"/>
      <c r="AE47" s="49"/>
      <c r="AF47" s="24"/>
      <c r="AG47" s="5"/>
      <c r="AH47" s="39"/>
      <c r="AI47" s="49">
        <v>155.27000000000001</v>
      </c>
      <c r="AJ47" s="24"/>
      <c r="AK47" s="5"/>
      <c r="AL47" s="3"/>
      <c r="AM47" s="24">
        <v>1</v>
      </c>
      <c r="AN47" s="24">
        <v>1</v>
      </c>
      <c r="AO47" s="24">
        <v>1</v>
      </c>
      <c r="AP47" s="24">
        <v>1.3</v>
      </c>
      <c r="AQ47" s="26">
        <v>1</v>
      </c>
      <c r="AR47" s="14"/>
      <c r="AS47" s="26">
        <f>AC47*AM47</f>
        <v>0</v>
      </c>
      <c r="AT47" s="26">
        <f t="shared" si="12"/>
        <v>0</v>
      </c>
      <c r="AU47" s="26">
        <f t="shared" si="13"/>
        <v>0</v>
      </c>
      <c r="AV47" s="26">
        <f t="shared" si="14"/>
        <v>279.48600000000005</v>
      </c>
      <c r="AW47" s="26">
        <f t="shared" si="15"/>
        <v>0</v>
      </c>
      <c r="AX47" s="14"/>
      <c r="AY47" s="26">
        <f t="shared" si="16"/>
        <v>279.48600000000005</v>
      </c>
      <c r="AZ47" s="7"/>
      <c r="BA47" s="26">
        <v>1</v>
      </c>
      <c r="BB47" s="80">
        <v>9</v>
      </c>
      <c r="BC47" s="11">
        <v>31</v>
      </c>
      <c r="BD47" s="10">
        <v>1.2</v>
      </c>
      <c r="BE47" s="10">
        <v>1.0580645161290323</v>
      </c>
      <c r="BF47" s="10">
        <v>1</v>
      </c>
      <c r="BG47" s="10">
        <v>1.1000000000000001</v>
      </c>
      <c r="BH47" s="10">
        <v>1</v>
      </c>
      <c r="BI47" s="36">
        <v>0</v>
      </c>
      <c r="BJ47" s="11">
        <v>0</v>
      </c>
      <c r="BK47" s="10">
        <v>1</v>
      </c>
      <c r="BL47" s="10">
        <v>1</v>
      </c>
      <c r="BM47" s="10">
        <v>1</v>
      </c>
      <c r="BN47" s="10">
        <v>1</v>
      </c>
      <c r="BO47" s="37">
        <v>1</v>
      </c>
      <c r="BP47" s="30"/>
      <c r="BQ47" s="26">
        <v>1</v>
      </c>
      <c r="BR47" s="15"/>
      <c r="BS47" s="75">
        <f t="shared" si="17"/>
        <v>279.48600000000005</v>
      </c>
      <c r="BT47" s="47">
        <f t="shared" si="18"/>
        <v>279.48600000000005</v>
      </c>
      <c r="BU47" s="47">
        <f t="shared" si="19"/>
        <v>0</v>
      </c>
      <c r="BV47" s="76">
        <f t="shared" si="20"/>
        <v>0</v>
      </c>
      <c r="BW47" s="4" t="s">
        <v>134</v>
      </c>
      <c r="BX47" s="8"/>
      <c r="BY47" s="8"/>
      <c r="BZ47" s="8"/>
      <c r="CA47" s="8"/>
    </row>
    <row r="48" spans="1:79" s="2" customFormat="1" ht="21">
      <c r="A48" s="25">
        <v>60</v>
      </c>
      <c r="B48" s="40"/>
      <c r="C48" s="45" t="s">
        <v>80</v>
      </c>
      <c r="D48" s="40" t="s">
        <v>103</v>
      </c>
      <c r="E48" s="25">
        <v>2933.8104000000003</v>
      </c>
      <c r="F48" s="40"/>
      <c r="G48" s="40" t="s">
        <v>157</v>
      </c>
      <c r="H48" s="45" t="s">
        <v>214</v>
      </c>
      <c r="I48" s="94">
        <f t="shared" si="10"/>
        <v>2933.8104000000003</v>
      </c>
      <c r="J48" s="25">
        <v>1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44</v>
      </c>
      <c r="T48" s="25">
        <v>0</v>
      </c>
      <c r="U48" s="25">
        <v>0</v>
      </c>
      <c r="V48" s="25">
        <v>0</v>
      </c>
      <c r="W48" s="25">
        <v>1</v>
      </c>
      <c r="X48" s="25">
        <v>1</v>
      </c>
      <c r="Y48" s="25">
        <v>1</v>
      </c>
      <c r="Z48" s="25">
        <v>1</v>
      </c>
      <c r="AA48" s="49">
        <v>1</v>
      </c>
      <c r="AB48" s="24"/>
      <c r="AC48" s="5"/>
      <c r="AD48" s="39"/>
      <c r="AE48" s="49"/>
      <c r="AF48" s="24"/>
      <c r="AG48" s="5">
        <v>413.83</v>
      </c>
      <c r="AH48" s="39"/>
      <c r="AI48" s="49">
        <v>150.34</v>
      </c>
      <c r="AJ48" s="24"/>
      <c r="AK48" s="5"/>
      <c r="AL48" s="3"/>
      <c r="AM48" s="24">
        <v>1</v>
      </c>
      <c r="AN48" s="24">
        <v>1</v>
      </c>
      <c r="AO48" s="24">
        <v>2</v>
      </c>
      <c r="AP48" s="24">
        <v>1.3</v>
      </c>
      <c r="AQ48" s="26">
        <v>1</v>
      </c>
      <c r="AR48" s="14"/>
      <c r="AS48" s="26">
        <f t="shared" si="11"/>
        <v>0</v>
      </c>
      <c r="AT48" s="26">
        <f t="shared" si="12"/>
        <v>0</v>
      </c>
      <c r="AU48" s="26">
        <f t="shared" si="13"/>
        <v>951.80899999999997</v>
      </c>
      <c r="AV48" s="26">
        <f t="shared" si="14"/>
        <v>270.61200000000002</v>
      </c>
      <c r="AW48" s="26">
        <f t="shared" si="15"/>
        <v>0</v>
      </c>
      <c r="AX48" s="14"/>
      <c r="AY48" s="26">
        <f t="shared" si="16"/>
        <v>1222.421</v>
      </c>
      <c r="AZ48" s="7"/>
      <c r="BA48" s="26">
        <v>2.4</v>
      </c>
      <c r="BB48" s="80">
        <v>9</v>
      </c>
      <c r="BC48" s="11">
        <v>31</v>
      </c>
      <c r="BD48" s="10">
        <v>1.2</v>
      </c>
      <c r="BE48" s="10">
        <v>1.0580645161290323</v>
      </c>
      <c r="BF48" s="10">
        <v>1</v>
      </c>
      <c r="BG48" s="10">
        <v>1.1000000000000001</v>
      </c>
      <c r="BH48" s="10">
        <v>1</v>
      </c>
      <c r="BI48" s="36">
        <v>0</v>
      </c>
      <c r="BJ48" s="11">
        <v>0</v>
      </c>
      <c r="BK48" s="10">
        <v>1</v>
      </c>
      <c r="BL48" s="10">
        <v>1</v>
      </c>
      <c r="BM48" s="10">
        <v>1</v>
      </c>
      <c r="BN48" s="10">
        <v>1</v>
      </c>
      <c r="BO48" s="37">
        <v>1</v>
      </c>
      <c r="BP48" s="30"/>
      <c r="BQ48" s="26">
        <v>1</v>
      </c>
      <c r="BR48" s="15"/>
      <c r="BS48" s="75">
        <f t="shared" si="17"/>
        <v>2933.8104000000003</v>
      </c>
      <c r="BT48" s="47">
        <f t="shared" si="18"/>
        <v>1222.421</v>
      </c>
      <c r="BU48" s="47">
        <f t="shared" si="19"/>
        <v>1711.3894</v>
      </c>
      <c r="BV48" s="76">
        <f t="shared" si="20"/>
        <v>0.58333333333333326</v>
      </c>
      <c r="BW48" s="4" t="s">
        <v>134</v>
      </c>
      <c r="BX48" s="8"/>
      <c r="BY48" s="8"/>
      <c r="BZ48" s="8"/>
      <c r="CA48" s="8"/>
    </row>
    <row r="49" spans="1:79" s="2" customFormat="1" ht="21">
      <c r="A49" s="25">
        <v>61</v>
      </c>
      <c r="B49" s="40"/>
      <c r="C49" s="45" t="s">
        <v>81</v>
      </c>
      <c r="D49" s="40" t="s">
        <v>112</v>
      </c>
      <c r="E49" s="25">
        <v>224.226</v>
      </c>
      <c r="F49" s="40"/>
      <c r="G49" s="45" t="s">
        <v>32</v>
      </c>
      <c r="H49" s="45" t="s">
        <v>36</v>
      </c>
      <c r="I49" s="94">
        <f t="shared" si="10"/>
        <v>224.226</v>
      </c>
      <c r="J49" s="25">
        <v>1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44</v>
      </c>
      <c r="T49" s="25">
        <v>0</v>
      </c>
      <c r="U49" s="25">
        <v>0</v>
      </c>
      <c r="V49" s="25">
        <v>0</v>
      </c>
      <c r="W49" s="25">
        <v>1</v>
      </c>
      <c r="X49" s="25">
        <v>1</v>
      </c>
      <c r="Y49" s="25">
        <v>1</v>
      </c>
      <c r="Z49" s="25">
        <v>1</v>
      </c>
      <c r="AA49" s="49">
        <v>1</v>
      </c>
      <c r="AB49" s="24"/>
      <c r="AC49" s="5"/>
      <c r="AD49" s="39"/>
      <c r="AE49" s="49"/>
      <c r="AF49" s="24"/>
      <c r="AG49" s="5"/>
      <c r="AH49" s="39"/>
      <c r="AI49" s="49">
        <v>124.57</v>
      </c>
      <c r="AJ49" s="24"/>
      <c r="AK49" s="5"/>
      <c r="AL49" s="3"/>
      <c r="AM49" s="24">
        <v>1</v>
      </c>
      <c r="AN49" s="24">
        <v>1</v>
      </c>
      <c r="AO49" s="24">
        <v>1</v>
      </c>
      <c r="AP49" s="24">
        <v>1.3</v>
      </c>
      <c r="AQ49" s="26">
        <v>1</v>
      </c>
      <c r="AR49" s="14"/>
      <c r="AS49" s="26">
        <f t="shared" si="11"/>
        <v>0</v>
      </c>
      <c r="AT49" s="26">
        <f t="shared" si="12"/>
        <v>0</v>
      </c>
      <c r="AU49" s="26">
        <f t="shared" si="13"/>
        <v>0</v>
      </c>
      <c r="AV49" s="26">
        <f t="shared" si="14"/>
        <v>224.226</v>
      </c>
      <c r="AW49" s="26">
        <f t="shared" si="15"/>
        <v>0</v>
      </c>
      <c r="AX49" s="14"/>
      <c r="AY49" s="26">
        <f t="shared" si="16"/>
        <v>224.226</v>
      </c>
      <c r="AZ49" s="7"/>
      <c r="BA49" s="26">
        <v>1</v>
      </c>
      <c r="BB49" s="80">
        <v>9</v>
      </c>
      <c r="BC49" s="11">
        <v>31</v>
      </c>
      <c r="BD49" s="10">
        <v>1.2</v>
      </c>
      <c r="BE49" s="10">
        <v>1.0580645161290323</v>
      </c>
      <c r="BF49" s="10">
        <v>1</v>
      </c>
      <c r="BG49" s="10">
        <v>1.1000000000000001</v>
      </c>
      <c r="BH49" s="10">
        <v>1</v>
      </c>
      <c r="BI49" s="36">
        <v>0</v>
      </c>
      <c r="BJ49" s="11">
        <v>0</v>
      </c>
      <c r="BK49" s="10">
        <v>1</v>
      </c>
      <c r="BL49" s="10">
        <v>1</v>
      </c>
      <c r="BM49" s="10">
        <v>1</v>
      </c>
      <c r="BN49" s="10">
        <v>1</v>
      </c>
      <c r="BO49" s="37">
        <v>1</v>
      </c>
      <c r="BP49" s="30"/>
      <c r="BQ49" s="26">
        <v>1</v>
      </c>
      <c r="BR49" s="15"/>
      <c r="BS49" s="75">
        <f t="shared" si="17"/>
        <v>224.226</v>
      </c>
      <c r="BT49" s="47">
        <f t="shared" si="18"/>
        <v>224.226</v>
      </c>
      <c r="BU49" s="47">
        <f t="shared" si="19"/>
        <v>0</v>
      </c>
      <c r="BV49" s="76">
        <f t="shared" si="20"/>
        <v>0</v>
      </c>
      <c r="BW49" s="4" t="s">
        <v>134</v>
      </c>
      <c r="BX49" s="8"/>
      <c r="BY49" s="8"/>
      <c r="BZ49" s="8"/>
      <c r="CA49" s="8"/>
    </row>
    <row r="50" spans="1:79" s="2" customFormat="1" ht="21">
      <c r="A50" s="25">
        <v>62</v>
      </c>
      <c r="B50" s="40"/>
      <c r="C50" s="45" t="s">
        <v>206</v>
      </c>
      <c r="D50" s="40" t="s">
        <v>207</v>
      </c>
      <c r="E50" s="25">
        <v>185.565</v>
      </c>
      <c r="F50" s="40"/>
      <c r="G50" s="45" t="s">
        <v>24</v>
      </c>
      <c r="H50" s="45" t="s">
        <v>24</v>
      </c>
      <c r="I50" s="94">
        <f t="shared" si="10"/>
        <v>185.565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44</v>
      </c>
      <c r="T50" s="25">
        <v>0</v>
      </c>
      <c r="U50" s="25">
        <v>0</v>
      </c>
      <c r="V50" s="25">
        <v>0</v>
      </c>
      <c r="W50" s="25">
        <v>1</v>
      </c>
      <c r="X50" s="25">
        <v>1</v>
      </c>
      <c r="Y50" s="25">
        <v>1</v>
      </c>
      <c r="Z50" s="25">
        <v>1</v>
      </c>
      <c r="AA50" s="49">
        <v>1</v>
      </c>
      <c r="AB50" s="24"/>
      <c r="AC50" s="5"/>
      <c r="AD50" s="39"/>
      <c r="AE50" s="49"/>
      <c r="AF50" s="24"/>
      <c r="AG50" s="5"/>
      <c r="AH50" s="39"/>
      <c r="AI50" s="49">
        <v>123.71</v>
      </c>
      <c r="AJ50" s="24"/>
      <c r="AK50" s="5"/>
      <c r="AL50" s="3"/>
      <c r="AM50" s="24">
        <v>1</v>
      </c>
      <c r="AN50" s="24">
        <v>1</v>
      </c>
      <c r="AO50" s="24">
        <v>1</v>
      </c>
      <c r="AP50" s="24">
        <v>1</v>
      </c>
      <c r="AQ50" s="26">
        <v>1</v>
      </c>
      <c r="AR50" s="14"/>
      <c r="AS50" s="26">
        <f t="shared" si="11"/>
        <v>0</v>
      </c>
      <c r="AT50" s="26">
        <f t="shared" si="12"/>
        <v>0</v>
      </c>
      <c r="AU50" s="26">
        <f t="shared" si="13"/>
        <v>0</v>
      </c>
      <c r="AV50" s="26">
        <f t="shared" si="14"/>
        <v>185.565</v>
      </c>
      <c r="AW50" s="26">
        <f t="shared" si="15"/>
        <v>0</v>
      </c>
      <c r="AX50" s="14"/>
      <c r="AY50" s="26">
        <f t="shared" si="16"/>
        <v>185.565</v>
      </c>
      <c r="AZ50" s="7"/>
      <c r="BA50" s="26">
        <v>1</v>
      </c>
      <c r="BB50" s="80">
        <v>9</v>
      </c>
      <c r="BC50" s="11">
        <v>31</v>
      </c>
      <c r="BD50" s="10">
        <v>1.2</v>
      </c>
      <c r="BE50" s="10">
        <v>1.0580645161290323</v>
      </c>
      <c r="BF50" s="10">
        <v>1</v>
      </c>
      <c r="BG50" s="10">
        <v>1.1000000000000001</v>
      </c>
      <c r="BH50" s="10">
        <v>1</v>
      </c>
      <c r="BI50" s="36">
        <v>0</v>
      </c>
      <c r="BJ50" s="11">
        <v>0</v>
      </c>
      <c r="BK50" s="10">
        <v>1</v>
      </c>
      <c r="BL50" s="10">
        <v>1</v>
      </c>
      <c r="BM50" s="10">
        <v>1</v>
      </c>
      <c r="BN50" s="10">
        <v>1</v>
      </c>
      <c r="BO50" s="37">
        <v>1</v>
      </c>
      <c r="BP50" s="30"/>
      <c r="BQ50" s="26">
        <v>1</v>
      </c>
      <c r="BR50" s="15"/>
      <c r="BS50" s="75">
        <f t="shared" si="17"/>
        <v>185.565</v>
      </c>
      <c r="BT50" s="47">
        <f t="shared" si="18"/>
        <v>185.565</v>
      </c>
      <c r="BU50" s="47">
        <f t="shared" si="19"/>
        <v>0</v>
      </c>
      <c r="BV50" s="76">
        <f t="shared" si="20"/>
        <v>0</v>
      </c>
      <c r="BW50" s="4" t="s">
        <v>134</v>
      </c>
      <c r="BX50" s="8"/>
      <c r="BY50" s="8"/>
      <c r="BZ50" s="8"/>
      <c r="CA50" s="8"/>
    </row>
    <row r="51" spans="1:79" s="2" customFormat="1" ht="21">
      <c r="A51" s="25">
        <v>63</v>
      </c>
      <c r="B51" s="40"/>
      <c r="C51" s="45" t="s">
        <v>77</v>
      </c>
      <c r="D51" s="40" t="s">
        <v>108</v>
      </c>
      <c r="E51" s="25">
        <v>166.095</v>
      </c>
      <c r="F51" s="40"/>
      <c r="G51" s="45" t="s">
        <v>157</v>
      </c>
      <c r="H51" s="45" t="s">
        <v>157</v>
      </c>
      <c r="I51" s="94">
        <f t="shared" si="10"/>
        <v>166.095</v>
      </c>
      <c r="J51" s="25">
        <v>1</v>
      </c>
      <c r="K51" s="25">
        <v>0</v>
      </c>
      <c r="L51" s="25">
        <v>0</v>
      </c>
      <c r="M51" s="25">
        <v>0</v>
      </c>
      <c r="N51" s="25" t="s">
        <v>140</v>
      </c>
      <c r="O51" s="25">
        <v>0</v>
      </c>
      <c r="P51" s="25">
        <v>0</v>
      </c>
      <c r="Q51" s="25">
        <v>0</v>
      </c>
      <c r="R51" s="25">
        <v>0</v>
      </c>
      <c r="S51" s="25">
        <v>44</v>
      </c>
      <c r="T51" s="25">
        <v>0</v>
      </c>
      <c r="U51" s="25">
        <v>0</v>
      </c>
      <c r="V51" s="25">
        <v>0</v>
      </c>
      <c r="W51" s="25">
        <v>1</v>
      </c>
      <c r="X51" s="25">
        <v>1</v>
      </c>
      <c r="Y51" s="25">
        <v>1</v>
      </c>
      <c r="Z51" s="25">
        <v>1</v>
      </c>
      <c r="AA51" s="49">
        <v>1</v>
      </c>
      <c r="AB51" s="24"/>
      <c r="AC51" s="5"/>
      <c r="AD51" s="39"/>
      <c r="AE51" s="49"/>
      <c r="AF51" s="24"/>
      <c r="AG51" s="5"/>
      <c r="AH51" s="39"/>
      <c r="AI51" s="49">
        <v>110.73</v>
      </c>
      <c r="AJ51" s="24"/>
      <c r="AK51" s="5"/>
      <c r="AL51" s="3"/>
      <c r="AM51" s="24">
        <v>1</v>
      </c>
      <c r="AN51" s="24">
        <v>1</v>
      </c>
      <c r="AO51" s="24">
        <v>1</v>
      </c>
      <c r="AP51" s="24">
        <v>1</v>
      </c>
      <c r="AQ51" s="26">
        <v>1</v>
      </c>
      <c r="AR51" s="14"/>
      <c r="AS51" s="26">
        <f t="shared" si="11"/>
        <v>0</v>
      </c>
      <c r="AT51" s="26">
        <f t="shared" si="12"/>
        <v>0</v>
      </c>
      <c r="AU51" s="26">
        <f t="shared" si="13"/>
        <v>0</v>
      </c>
      <c r="AV51" s="26">
        <f t="shared" si="14"/>
        <v>166.095</v>
      </c>
      <c r="AW51" s="26">
        <f t="shared" si="15"/>
        <v>0</v>
      </c>
      <c r="AX51" s="14"/>
      <c r="AY51" s="26">
        <f t="shared" si="16"/>
        <v>166.095</v>
      </c>
      <c r="AZ51" s="7"/>
      <c r="BA51" s="26">
        <v>1</v>
      </c>
      <c r="BB51" s="80">
        <v>9</v>
      </c>
      <c r="BC51" s="11">
        <v>31</v>
      </c>
      <c r="BD51" s="10">
        <v>1.2</v>
      </c>
      <c r="BE51" s="10">
        <v>1.0580645161290323</v>
      </c>
      <c r="BF51" s="10">
        <v>1</v>
      </c>
      <c r="BG51" s="10">
        <v>1.1000000000000001</v>
      </c>
      <c r="BH51" s="10">
        <v>1</v>
      </c>
      <c r="BI51" s="36">
        <v>0</v>
      </c>
      <c r="BJ51" s="11">
        <v>0</v>
      </c>
      <c r="BK51" s="10">
        <v>1</v>
      </c>
      <c r="BL51" s="10">
        <v>1</v>
      </c>
      <c r="BM51" s="10">
        <v>1</v>
      </c>
      <c r="BN51" s="10">
        <v>1</v>
      </c>
      <c r="BO51" s="37">
        <v>1</v>
      </c>
      <c r="BP51" s="30"/>
      <c r="BQ51" s="26">
        <v>1</v>
      </c>
      <c r="BR51" s="15"/>
      <c r="BS51" s="75">
        <f t="shared" si="17"/>
        <v>166.095</v>
      </c>
      <c r="BT51" s="47">
        <f t="shared" si="18"/>
        <v>166.095</v>
      </c>
      <c r="BU51" s="47">
        <f t="shared" si="19"/>
        <v>0</v>
      </c>
      <c r="BV51" s="76">
        <f t="shared" si="20"/>
        <v>0</v>
      </c>
      <c r="BW51" s="4" t="s">
        <v>134</v>
      </c>
      <c r="BX51" s="8"/>
      <c r="BY51" s="8"/>
      <c r="BZ51" s="8"/>
      <c r="CA51" s="8"/>
    </row>
    <row r="52" spans="1:79" s="2" customFormat="1" ht="21">
      <c r="A52" s="25">
        <v>64</v>
      </c>
      <c r="B52" s="40"/>
      <c r="C52" s="45" t="s">
        <v>116</v>
      </c>
      <c r="D52" s="40" t="s">
        <v>208</v>
      </c>
      <c r="E52" s="25">
        <v>154.74</v>
      </c>
      <c r="F52" s="40"/>
      <c r="G52" s="45" t="s">
        <v>31</v>
      </c>
      <c r="H52" s="45" t="s">
        <v>31</v>
      </c>
      <c r="I52" s="94">
        <f t="shared" si="10"/>
        <v>154.74</v>
      </c>
      <c r="J52" s="25">
        <v>1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44</v>
      </c>
      <c r="T52" s="25">
        <v>0</v>
      </c>
      <c r="U52" s="25">
        <v>0</v>
      </c>
      <c r="V52" s="25">
        <v>0</v>
      </c>
      <c r="W52" s="25">
        <v>1</v>
      </c>
      <c r="X52" s="25">
        <v>1</v>
      </c>
      <c r="Y52" s="25">
        <v>1</v>
      </c>
      <c r="Z52" s="25">
        <v>1</v>
      </c>
      <c r="AA52" s="49">
        <v>1</v>
      </c>
      <c r="AB52" s="24"/>
      <c r="AC52" s="5"/>
      <c r="AD52" s="39"/>
      <c r="AE52" s="49"/>
      <c r="AF52" s="24"/>
      <c r="AG52" s="5"/>
      <c r="AH52" s="39"/>
      <c r="AI52" s="49">
        <v>103.16</v>
      </c>
      <c r="AJ52" s="24"/>
      <c r="AK52" s="5"/>
      <c r="AL52" s="3"/>
      <c r="AM52" s="24">
        <v>1</v>
      </c>
      <c r="AN52" s="24">
        <v>1</v>
      </c>
      <c r="AO52" s="24">
        <v>1</v>
      </c>
      <c r="AP52" s="24">
        <v>1</v>
      </c>
      <c r="AQ52" s="26">
        <v>1</v>
      </c>
      <c r="AR52" s="14"/>
      <c r="AS52" s="26">
        <f t="shared" si="11"/>
        <v>0</v>
      </c>
      <c r="AT52" s="26">
        <f t="shared" si="12"/>
        <v>0</v>
      </c>
      <c r="AU52" s="26">
        <f t="shared" si="13"/>
        <v>0</v>
      </c>
      <c r="AV52" s="26">
        <f t="shared" si="14"/>
        <v>154.74</v>
      </c>
      <c r="AW52" s="26">
        <f t="shared" si="15"/>
        <v>0</v>
      </c>
      <c r="AX52" s="14"/>
      <c r="AY52" s="26">
        <f t="shared" si="16"/>
        <v>154.74</v>
      </c>
      <c r="AZ52" s="7"/>
      <c r="BA52" s="26">
        <v>1</v>
      </c>
      <c r="BB52" s="80">
        <v>9</v>
      </c>
      <c r="BC52" s="11">
        <v>31</v>
      </c>
      <c r="BD52" s="10">
        <v>1.2</v>
      </c>
      <c r="BE52" s="10">
        <v>1.0580645161290323</v>
      </c>
      <c r="BF52" s="10">
        <v>1</v>
      </c>
      <c r="BG52" s="10">
        <v>1.1000000000000001</v>
      </c>
      <c r="BH52" s="10">
        <v>1</v>
      </c>
      <c r="BI52" s="36">
        <v>0</v>
      </c>
      <c r="BJ52" s="11">
        <v>0</v>
      </c>
      <c r="BK52" s="10">
        <v>1</v>
      </c>
      <c r="BL52" s="10">
        <v>1</v>
      </c>
      <c r="BM52" s="10">
        <v>1</v>
      </c>
      <c r="BN52" s="10">
        <v>1</v>
      </c>
      <c r="BO52" s="37">
        <v>1</v>
      </c>
      <c r="BP52" s="30"/>
      <c r="BQ52" s="26">
        <v>1</v>
      </c>
      <c r="BR52" s="15"/>
      <c r="BS52" s="75">
        <f t="shared" si="17"/>
        <v>154.74</v>
      </c>
      <c r="BT52" s="47">
        <f t="shared" si="18"/>
        <v>154.74</v>
      </c>
      <c r="BU52" s="47">
        <f t="shared" si="19"/>
        <v>0</v>
      </c>
      <c r="BV52" s="76">
        <f t="shared" si="20"/>
        <v>0</v>
      </c>
      <c r="BW52" s="4" t="s">
        <v>134</v>
      </c>
      <c r="BX52" s="8"/>
      <c r="BY52" s="8"/>
      <c r="BZ52" s="8"/>
      <c r="CA52" s="8"/>
    </row>
    <row r="53" spans="1:79" s="2" customFormat="1" ht="21">
      <c r="A53" s="25">
        <v>65</v>
      </c>
      <c r="B53" s="40"/>
      <c r="C53" s="45" t="s">
        <v>209</v>
      </c>
      <c r="D53" s="40" t="s">
        <v>210</v>
      </c>
      <c r="E53" s="25">
        <v>145.56</v>
      </c>
      <c r="F53" s="40"/>
      <c r="G53" s="45" t="s">
        <v>215</v>
      </c>
      <c r="H53" s="45" t="s">
        <v>215</v>
      </c>
      <c r="I53" s="94">
        <f t="shared" si="10"/>
        <v>145.56</v>
      </c>
      <c r="J53" s="25">
        <v>1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44</v>
      </c>
      <c r="T53" s="25">
        <v>0</v>
      </c>
      <c r="U53" s="25">
        <v>0</v>
      </c>
      <c r="V53" s="25">
        <v>0</v>
      </c>
      <c r="W53" s="25">
        <v>1</v>
      </c>
      <c r="X53" s="25">
        <v>1</v>
      </c>
      <c r="Y53" s="25">
        <v>1</v>
      </c>
      <c r="Z53" s="25">
        <v>1</v>
      </c>
      <c r="AA53" s="49">
        <v>1</v>
      </c>
      <c r="AB53" s="24"/>
      <c r="AC53" s="5"/>
      <c r="AD53" s="39"/>
      <c r="AE53" s="49"/>
      <c r="AF53" s="24"/>
      <c r="AG53" s="5"/>
      <c r="AH53" s="39"/>
      <c r="AI53" s="49">
        <v>97.04</v>
      </c>
      <c r="AJ53" s="24"/>
      <c r="AK53" s="5"/>
      <c r="AL53" s="3"/>
      <c r="AM53" s="24">
        <v>1</v>
      </c>
      <c r="AN53" s="24">
        <v>1</v>
      </c>
      <c r="AO53" s="24">
        <v>1</v>
      </c>
      <c r="AP53" s="24">
        <v>1</v>
      </c>
      <c r="AQ53" s="26">
        <v>1</v>
      </c>
      <c r="AR53" s="14"/>
      <c r="AS53" s="26">
        <f t="shared" si="11"/>
        <v>0</v>
      </c>
      <c r="AT53" s="26">
        <f t="shared" si="12"/>
        <v>0</v>
      </c>
      <c r="AU53" s="26">
        <f t="shared" si="13"/>
        <v>0</v>
      </c>
      <c r="AV53" s="26">
        <f t="shared" si="14"/>
        <v>145.56</v>
      </c>
      <c r="AW53" s="26">
        <f t="shared" si="15"/>
        <v>0</v>
      </c>
      <c r="AX53" s="14"/>
      <c r="AY53" s="26">
        <f t="shared" si="16"/>
        <v>145.56</v>
      </c>
      <c r="AZ53" s="7"/>
      <c r="BA53" s="26">
        <v>1</v>
      </c>
      <c r="BB53" s="80">
        <v>9</v>
      </c>
      <c r="BC53" s="11">
        <v>31</v>
      </c>
      <c r="BD53" s="10">
        <v>1.2</v>
      </c>
      <c r="BE53" s="10">
        <v>1.0580645161290323</v>
      </c>
      <c r="BF53" s="10">
        <v>1</v>
      </c>
      <c r="BG53" s="10">
        <v>1.1000000000000001</v>
      </c>
      <c r="BH53" s="10">
        <v>1</v>
      </c>
      <c r="BI53" s="36">
        <v>0</v>
      </c>
      <c r="BJ53" s="11">
        <v>0</v>
      </c>
      <c r="BK53" s="10">
        <v>1</v>
      </c>
      <c r="BL53" s="10">
        <v>1</v>
      </c>
      <c r="BM53" s="10">
        <v>1</v>
      </c>
      <c r="BN53" s="10">
        <v>1</v>
      </c>
      <c r="BO53" s="37">
        <v>1</v>
      </c>
      <c r="BP53" s="30"/>
      <c r="BQ53" s="26">
        <v>1</v>
      </c>
      <c r="BR53" s="15"/>
      <c r="BS53" s="75">
        <f t="shared" si="17"/>
        <v>145.56</v>
      </c>
      <c r="BT53" s="47">
        <f t="shared" si="18"/>
        <v>145.56</v>
      </c>
      <c r="BU53" s="47">
        <f t="shared" si="19"/>
        <v>0</v>
      </c>
      <c r="BV53" s="76">
        <f t="shared" si="20"/>
        <v>0</v>
      </c>
      <c r="BW53" s="4" t="s">
        <v>134</v>
      </c>
      <c r="BX53" s="8"/>
      <c r="BY53" s="8"/>
      <c r="BZ53" s="8"/>
      <c r="CA53" s="8"/>
    </row>
    <row r="54" spans="1:79" s="2" customFormat="1" ht="21">
      <c r="A54" s="25">
        <v>66</v>
      </c>
      <c r="B54" s="40"/>
      <c r="C54" s="45" t="s">
        <v>211</v>
      </c>
      <c r="D54" s="40" t="s">
        <v>212</v>
      </c>
      <c r="E54" s="25">
        <v>149.476</v>
      </c>
      <c r="F54" s="40"/>
      <c r="G54" s="45" t="s">
        <v>216</v>
      </c>
      <c r="H54" s="45" t="s">
        <v>216</v>
      </c>
      <c r="I54" s="94">
        <f t="shared" si="10"/>
        <v>149.476</v>
      </c>
      <c r="J54" s="25">
        <v>1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44</v>
      </c>
      <c r="T54" s="25">
        <v>0</v>
      </c>
      <c r="U54" s="25">
        <v>0</v>
      </c>
      <c r="V54" s="25">
        <v>0</v>
      </c>
      <c r="W54" s="25">
        <v>1</v>
      </c>
      <c r="X54" s="25">
        <v>1</v>
      </c>
      <c r="Y54" s="25">
        <v>1</v>
      </c>
      <c r="Z54" s="25">
        <v>1</v>
      </c>
      <c r="AA54" s="49">
        <v>1</v>
      </c>
      <c r="AB54" s="24"/>
      <c r="AC54" s="5"/>
      <c r="AD54" s="39"/>
      <c r="AE54" s="49"/>
      <c r="AF54" s="24"/>
      <c r="AG54" s="5"/>
      <c r="AH54" s="39"/>
      <c r="AI54" s="49">
        <v>82.58</v>
      </c>
      <c r="AJ54" s="24"/>
      <c r="AK54" s="128">
        <v>18.29</v>
      </c>
      <c r="AL54" s="3"/>
      <c r="AM54" s="24">
        <v>1</v>
      </c>
      <c r="AN54" s="24">
        <v>1</v>
      </c>
      <c r="AO54" s="24">
        <v>1</v>
      </c>
      <c r="AP54" s="24">
        <v>1</v>
      </c>
      <c r="AQ54" s="26">
        <v>1</v>
      </c>
      <c r="AR54" s="14"/>
      <c r="AS54" s="26">
        <f t="shared" si="11"/>
        <v>0</v>
      </c>
      <c r="AT54" s="26">
        <f t="shared" si="12"/>
        <v>0</v>
      </c>
      <c r="AU54" s="26">
        <f t="shared" si="13"/>
        <v>0</v>
      </c>
      <c r="AV54" s="26">
        <f t="shared" si="14"/>
        <v>123.87</v>
      </c>
      <c r="AW54" s="26">
        <f t="shared" si="15"/>
        <v>25.605999999999998</v>
      </c>
      <c r="AX54" s="14"/>
      <c r="AY54" s="26">
        <f t="shared" si="16"/>
        <v>149.476</v>
      </c>
      <c r="AZ54" s="7"/>
      <c r="BA54" s="26">
        <v>1</v>
      </c>
      <c r="BB54" s="80">
        <v>9</v>
      </c>
      <c r="BC54" s="11">
        <v>31</v>
      </c>
      <c r="BD54" s="10">
        <v>1.2</v>
      </c>
      <c r="BE54" s="10">
        <v>1.0580645161290323</v>
      </c>
      <c r="BF54" s="10">
        <v>1</v>
      </c>
      <c r="BG54" s="10">
        <v>1.1000000000000001</v>
      </c>
      <c r="BH54" s="10">
        <v>1</v>
      </c>
      <c r="BI54" s="36">
        <v>0</v>
      </c>
      <c r="BJ54" s="11">
        <v>0</v>
      </c>
      <c r="BK54" s="10">
        <v>1</v>
      </c>
      <c r="BL54" s="10">
        <v>1</v>
      </c>
      <c r="BM54" s="10">
        <v>1</v>
      </c>
      <c r="BN54" s="10">
        <v>1</v>
      </c>
      <c r="BO54" s="37">
        <v>1</v>
      </c>
      <c r="BP54" s="30"/>
      <c r="BQ54" s="26">
        <v>1</v>
      </c>
      <c r="BR54" s="15"/>
      <c r="BS54" s="75">
        <f t="shared" si="17"/>
        <v>149.476</v>
      </c>
      <c r="BT54" s="47">
        <f t="shared" si="18"/>
        <v>149.476</v>
      </c>
      <c r="BU54" s="47">
        <f t="shared" si="19"/>
        <v>0</v>
      </c>
      <c r="BV54" s="76">
        <f t="shared" si="20"/>
        <v>0</v>
      </c>
      <c r="BW54" s="4" t="s">
        <v>134</v>
      </c>
      <c r="BX54" s="8"/>
      <c r="BY54" s="8"/>
      <c r="BZ54" s="8"/>
      <c r="CA54" s="8"/>
    </row>
    <row r="55" spans="1:79" s="2" customFormat="1" ht="21">
      <c r="A55" s="25">
        <v>67</v>
      </c>
      <c r="B55" s="40"/>
      <c r="C55" s="45" t="s">
        <v>175</v>
      </c>
      <c r="D55" s="40" t="s">
        <v>176</v>
      </c>
      <c r="E55" s="25">
        <v>553.221</v>
      </c>
      <c r="F55" s="40"/>
      <c r="G55" s="45" t="s">
        <v>38</v>
      </c>
      <c r="H55" s="45" t="s">
        <v>38</v>
      </c>
      <c r="I55" s="94">
        <f t="shared" si="10"/>
        <v>553.221</v>
      </c>
      <c r="J55" s="25">
        <v>1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44</v>
      </c>
      <c r="T55" s="25">
        <v>0</v>
      </c>
      <c r="U55" s="25">
        <v>0</v>
      </c>
      <c r="V55" s="25">
        <v>0</v>
      </c>
      <c r="W55" s="25">
        <v>1</v>
      </c>
      <c r="X55" s="25">
        <v>1</v>
      </c>
      <c r="Y55" s="25">
        <v>1</v>
      </c>
      <c r="Z55" s="25">
        <v>1</v>
      </c>
      <c r="AA55" s="49">
        <v>1</v>
      </c>
      <c r="AB55" s="24"/>
      <c r="AC55" s="5"/>
      <c r="AD55" s="39"/>
      <c r="AE55" s="49"/>
      <c r="AF55" s="24"/>
      <c r="AG55" s="5">
        <v>206.21</v>
      </c>
      <c r="AH55" s="39"/>
      <c r="AI55" s="49">
        <v>80.12</v>
      </c>
      <c r="AJ55" s="24"/>
      <c r="AK55" s="5"/>
      <c r="AL55" s="3"/>
      <c r="AM55" s="24">
        <v>1</v>
      </c>
      <c r="AN55" s="24">
        <v>1</v>
      </c>
      <c r="AO55" s="24">
        <v>1.8</v>
      </c>
      <c r="AP55" s="24">
        <v>1</v>
      </c>
      <c r="AQ55" s="26">
        <v>1</v>
      </c>
      <c r="AR55" s="14"/>
      <c r="AS55" s="26">
        <f t="shared" si="11"/>
        <v>0</v>
      </c>
      <c r="AT55" s="26">
        <f t="shared" si="12"/>
        <v>0</v>
      </c>
      <c r="AU55" s="26">
        <f t="shared" si="13"/>
        <v>433.041</v>
      </c>
      <c r="AV55" s="26">
        <f t="shared" si="14"/>
        <v>120.18</v>
      </c>
      <c r="AW55" s="26">
        <f t="shared" si="15"/>
        <v>0</v>
      </c>
      <c r="AX55" s="14"/>
      <c r="AY55" s="26">
        <f t="shared" si="16"/>
        <v>553.221</v>
      </c>
      <c r="AZ55" s="7"/>
      <c r="BA55" s="26">
        <v>1</v>
      </c>
      <c r="BB55" s="80">
        <v>9</v>
      </c>
      <c r="BC55" s="11">
        <v>31</v>
      </c>
      <c r="BD55" s="10">
        <v>1.2</v>
      </c>
      <c r="BE55" s="10">
        <v>1.0580645161290323</v>
      </c>
      <c r="BF55" s="10">
        <v>1</v>
      </c>
      <c r="BG55" s="10">
        <v>1.1000000000000001</v>
      </c>
      <c r="BH55" s="10">
        <v>1</v>
      </c>
      <c r="BI55" s="36">
        <v>0</v>
      </c>
      <c r="BJ55" s="11">
        <v>0</v>
      </c>
      <c r="BK55" s="10">
        <v>1</v>
      </c>
      <c r="BL55" s="10">
        <v>1</v>
      </c>
      <c r="BM55" s="10">
        <v>1</v>
      </c>
      <c r="BN55" s="10">
        <v>1</v>
      </c>
      <c r="BO55" s="37">
        <v>1</v>
      </c>
      <c r="BP55" s="30"/>
      <c r="BQ55" s="26">
        <v>1</v>
      </c>
      <c r="BR55" s="15"/>
      <c r="BS55" s="75">
        <f t="shared" si="17"/>
        <v>553.221</v>
      </c>
      <c r="BT55" s="47">
        <f t="shared" si="18"/>
        <v>553.221</v>
      </c>
      <c r="BU55" s="47">
        <f t="shared" si="19"/>
        <v>0</v>
      </c>
      <c r="BV55" s="76">
        <f t="shared" si="20"/>
        <v>0</v>
      </c>
      <c r="BW55" s="4" t="s">
        <v>134</v>
      </c>
      <c r="BX55" s="8"/>
      <c r="BY55" s="8"/>
      <c r="BZ55" s="8"/>
      <c r="CA55" s="8"/>
    </row>
    <row r="56" spans="1:79" s="2" customFormat="1" ht="21">
      <c r="A56" s="25">
        <v>68</v>
      </c>
      <c r="B56" s="40"/>
      <c r="C56" s="45" t="s">
        <v>213</v>
      </c>
      <c r="D56" s="40" t="s">
        <v>178</v>
      </c>
      <c r="E56" s="25">
        <v>110.98499999999999</v>
      </c>
      <c r="F56" s="40"/>
      <c r="G56" s="45" t="s">
        <v>36</v>
      </c>
      <c r="H56" s="45" t="s">
        <v>36</v>
      </c>
      <c r="I56" s="94">
        <f t="shared" si="10"/>
        <v>110.98499999999999</v>
      </c>
      <c r="J56" s="25">
        <v>1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44</v>
      </c>
      <c r="T56" s="25">
        <v>0</v>
      </c>
      <c r="U56" s="25">
        <v>0</v>
      </c>
      <c r="V56" s="25">
        <v>0</v>
      </c>
      <c r="W56" s="25">
        <v>1</v>
      </c>
      <c r="X56" s="25">
        <v>1</v>
      </c>
      <c r="Y56" s="25">
        <v>1</v>
      </c>
      <c r="Z56" s="25">
        <v>1</v>
      </c>
      <c r="AA56" s="49">
        <v>1</v>
      </c>
      <c r="AB56" s="24"/>
      <c r="AC56" s="5"/>
      <c r="AD56" s="39"/>
      <c r="AE56" s="49"/>
      <c r="AF56" s="24"/>
      <c r="AG56" s="5"/>
      <c r="AH56" s="39"/>
      <c r="AI56" s="49">
        <v>73.989999999999995</v>
      </c>
      <c r="AJ56" s="24"/>
      <c r="AK56" s="5"/>
      <c r="AL56" s="3"/>
      <c r="AM56" s="24">
        <v>1</v>
      </c>
      <c r="AN56" s="24">
        <v>1</v>
      </c>
      <c r="AO56" s="24">
        <v>1</v>
      </c>
      <c r="AP56" s="24">
        <v>1</v>
      </c>
      <c r="AQ56" s="26">
        <v>1</v>
      </c>
      <c r="AR56" s="14"/>
      <c r="AS56" s="26">
        <f t="shared" si="11"/>
        <v>0</v>
      </c>
      <c r="AT56" s="26">
        <f t="shared" si="12"/>
        <v>0</v>
      </c>
      <c r="AU56" s="26">
        <f t="shared" si="13"/>
        <v>0</v>
      </c>
      <c r="AV56" s="26">
        <f t="shared" si="14"/>
        <v>110.98499999999999</v>
      </c>
      <c r="AW56" s="26">
        <f t="shared" si="15"/>
        <v>0</v>
      </c>
      <c r="AX56" s="14"/>
      <c r="AY56" s="26">
        <f t="shared" si="16"/>
        <v>110.98499999999999</v>
      </c>
      <c r="AZ56" s="7"/>
      <c r="BA56" s="26">
        <v>1</v>
      </c>
      <c r="BB56" s="80">
        <v>9</v>
      </c>
      <c r="BC56" s="11">
        <v>31</v>
      </c>
      <c r="BD56" s="10">
        <v>1.2</v>
      </c>
      <c r="BE56" s="10">
        <v>1.0580645161290323</v>
      </c>
      <c r="BF56" s="10">
        <v>1</v>
      </c>
      <c r="BG56" s="10">
        <v>1.1000000000000001</v>
      </c>
      <c r="BH56" s="10">
        <v>1</v>
      </c>
      <c r="BI56" s="36">
        <v>0</v>
      </c>
      <c r="BJ56" s="11">
        <v>0</v>
      </c>
      <c r="BK56" s="10">
        <v>1</v>
      </c>
      <c r="BL56" s="10">
        <v>1</v>
      </c>
      <c r="BM56" s="10">
        <v>1</v>
      </c>
      <c r="BN56" s="10">
        <v>1</v>
      </c>
      <c r="BO56" s="37">
        <v>1</v>
      </c>
      <c r="BP56" s="30"/>
      <c r="BQ56" s="26">
        <v>1</v>
      </c>
      <c r="BR56" s="15"/>
      <c r="BS56" s="75">
        <f t="shared" si="17"/>
        <v>110.98499999999999</v>
      </c>
      <c r="BT56" s="47">
        <f t="shared" si="18"/>
        <v>110.98499999999999</v>
      </c>
      <c r="BU56" s="47">
        <f t="shared" si="19"/>
        <v>0</v>
      </c>
      <c r="BV56" s="76">
        <f t="shared" si="20"/>
        <v>0</v>
      </c>
      <c r="BW56" s="4" t="s">
        <v>134</v>
      </c>
      <c r="BX56" s="8"/>
      <c r="BY56" s="8"/>
      <c r="BZ56" s="8"/>
      <c r="CA56" s="8"/>
    </row>
    <row r="57" spans="1:79" s="2" customFormat="1" ht="21">
      <c r="A57" s="25">
        <v>69</v>
      </c>
      <c r="B57" s="40"/>
      <c r="C57" s="45" t="s">
        <v>121</v>
      </c>
      <c r="D57" s="40" t="s">
        <v>104</v>
      </c>
      <c r="E57" s="25">
        <v>689.67920000000004</v>
      </c>
      <c r="F57" s="40"/>
      <c r="G57" s="45" t="s">
        <v>33</v>
      </c>
      <c r="H57" s="45" t="s">
        <v>33</v>
      </c>
      <c r="I57" s="94">
        <f t="shared" si="10"/>
        <v>689.67920000000004</v>
      </c>
      <c r="J57" s="25">
        <v>1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44</v>
      </c>
      <c r="T57" s="25">
        <v>0</v>
      </c>
      <c r="U57" s="25">
        <v>0</v>
      </c>
      <c r="V57" s="25">
        <v>0</v>
      </c>
      <c r="W57" s="25">
        <v>1</v>
      </c>
      <c r="X57" s="25">
        <v>1</v>
      </c>
      <c r="Y57" s="25">
        <v>1</v>
      </c>
      <c r="Z57" s="25">
        <v>1</v>
      </c>
      <c r="AA57" s="49">
        <v>1</v>
      </c>
      <c r="AB57" s="24"/>
      <c r="AC57" s="5"/>
      <c r="AD57" s="39"/>
      <c r="AE57" s="49"/>
      <c r="AF57" s="24"/>
      <c r="AG57" s="5">
        <v>202.12</v>
      </c>
      <c r="AH57" s="39"/>
      <c r="AI57" s="49">
        <v>72.400000000000006</v>
      </c>
      <c r="AJ57" s="24"/>
      <c r="AK57" s="5"/>
      <c r="AL57" s="3"/>
      <c r="AM57" s="24">
        <v>1</v>
      </c>
      <c r="AN57" s="24">
        <v>1</v>
      </c>
      <c r="AO57" s="24">
        <v>1.6</v>
      </c>
      <c r="AP57" s="24">
        <v>1</v>
      </c>
      <c r="AQ57" s="26">
        <v>1</v>
      </c>
      <c r="AR57" s="14"/>
      <c r="AS57" s="26">
        <f t="shared" si="11"/>
        <v>0</v>
      </c>
      <c r="AT57" s="26">
        <f t="shared" si="12"/>
        <v>0</v>
      </c>
      <c r="AU57" s="26">
        <f t="shared" si="13"/>
        <v>384.02800000000002</v>
      </c>
      <c r="AV57" s="26">
        <f t="shared" si="14"/>
        <v>108.60000000000001</v>
      </c>
      <c r="AW57" s="26">
        <f t="shared" si="15"/>
        <v>0</v>
      </c>
      <c r="AX57" s="14"/>
      <c r="AY57" s="26">
        <f t="shared" si="16"/>
        <v>492.62800000000004</v>
      </c>
      <c r="AZ57" s="7"/>
      <c r="BA57" s="26">
        <v>1.4</v>
      </c>
      <c r="BB57" s="80">
        <v>9</v>
      </c>
      <c r="BC57" s="11">
        <v>31</v>
      </c>
      <c r="BD57" s="10">
        <v>1.2</v>
      </c>
      <c r="BE57" s="10">
        <v>1.0580645161290323</v>
      </c>
      <c r="BF57" s="10">
        <v>1</v>
      </c>
      <c r="BG57" s="10">
        <v>1.1000000000000001</v>
      </c>
      <c r="BH57" s="10">
        <v>1</v>
      </c>
      <c r="BI57" s="36">
        <v>0</v>
      </c>
      <c r="BJ57" s="11">
        <v>0</v>
      </c>
      <c r="BK57" s="10">
        <v>1</v>
      </c>
      <c r="BL57" s="10">
        <v>1</v>
      </c>
      <c r="BM57" s="10">
        <v>1</v>
      </c>
      <c r="BN57" s="10">
        <v>1</v>
      </c>
      <c r="BO57" s="37">
        <v>1</v>
      </c>
      <c r="BP57" s="30"/>
      <c r="BQ57" s="26">
        <v>1</v>
      </c>
      <c r="BR57" s="15"/>
      <c r="BS57" s="75">
        <f t="shared" si="17"/>
        <v>689.67920000000004</v>
      </c>
      <c r="BT57" s="47">
        <f t="shared" si="18"/>
        <v>492.62800000000004</v>
      </c>
      <c r="BU57" s="47">
        <f t="shared" si="19"/>
        <v>197.05119999999997</v>
      </c>
      <c r="BV57" s="76">
        <f t="shared" si="20"/>
        <v>0.28571428571428564</v>
      </c>
      <c r="BW57" s="4" t="s">
        <v>134</v>
      </c>
      <c r="BX57" s="8"/>
      <c r="BY57" s="8"/>
      <c r="BZ57" s="8"/>
      <c r="CA57" s="8"/>
    </row>
    <row r="58" spans="1:79" s="2" customFormat="1" ht="21">
      <c r="A58" s="25">
        <v>73</v>
      </c>
      <c r="B58" s="40"/>
      <c r="C58" s="40" t="s">
        <v>75</v>
      </c>
      <c r="D58" s="40" t="s">
        <v>74</v>
      </c>
      <c r="E58" s="25">
        <v>723.62030000000004</v>
      </c>
      <c r="F58" s="40"/>
      <c r="G58" s="40" t="s">
        <v>32</v>
      </c>
      <c r="H58" s="40" t="s">
        <v>32</v>
      </c>
      <c r="I58" s="94">
        <f t="shared" si="10"/>
        <v>723.62030000000004</v>
      </c>
      <c r="J58" s="25">
        <v>1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44</v>
      </c>
      <c r="T58" s="25">
        <v>0</v>
      </c>
      <c r="U58" s="25">
        <v>0</v>
      </c>
      <c r="V58" s="25">
        <v>0</v>
      </c>
      <c r="W58" s="25">
        <v>1</v>
      </c>
      <c r="X58" s="25">
        <v>1</v>
      </c>
      <c r="Y58" s="25">
        <v>1</v>
      </c>
      <c r="Z58" s="25">
        <v>1</v>
      </c>
      <c r="AA58" s="49">
        <v>1</v>
      </c>
      <c r="AB58" s="24"/>
      <c r="AC58" s="5"/>
      <c r="AD58" s="39"/>
      <c r="AE58" s="49"/>
      <c r="AF58" s="24"/>
      <c r="AG58" s="5">
        <v>191.56</v>
      </c>
      <c r="AH58" s="39"/>
      <c r="AI58" s="127">
        <v>41.13</v>
      </c>
      <c r="AJ58" s="24"/>
      <c r="AK58" s="5"/>
      <c r="AL58" s="3"/>
      <c r="AM58" s="24">
        <v>1</v>
      </c>
      <c r="AN58" s="24">
        <v>1</v>
      </c>
      <c r="AO58" s="24">
        <v>1.6</v>
      </c>
      <c r="AP58" s="24">
        <v>1</v>
      </c>
      <c r="AQ58" s="26">
        <v>1</v>
      </c>
      <c r="AR58" s="14"/>
      <c r="AS58" s="26">
        <f t="shared" ref="AS58:AS62" si="21">AC58*AM58</f>
        <v>0</v>
      </c>
      <c r="AT58" s="26">
        <f t="shared" ref="AT58:AT62" si="22">AE58+(AE58*(AN58-1))+(AE58*0.1)</f>
        <v>0</v>
      </c>
      <c r="AU58" s="26">
        <f t="shared" ref="AU58:AU62" si="23">AG58+(AG58*(AO58-1))+(AG58*0.3)</f>
        <v>363.96400000000006</v>
      </c>
      <c r="AV58" s="26">
        <f t="shared" ref="AV58:AV62" si="24">AI58+(AI58*(AP58-1))+(AI58*0.5)</f>
        <v>61.695000000000007</v>
      </c>
      <c r="AW58" s="26">
        <f t="shared" ref="AW58:AW62" si="25">AK58+(AK58*(AQ58-1))+(AK58*0.4)</f>
        <v>0</v>
      </c>
      <c r="AX58" s="14"/>
      <c r="AY58" s="26">
        <f t="shared" ref="AY58:AY62" si="26">SUM(AS58:AW58)</f>
        <v>425.65900000000005</v>
      </c>
      <c r="AZ58" s="7"/>
      <c r="BA58" s="26">
        <v>1.7</v>
      </c>
      <c r="BB58" s="80">
        <v>9</v>
      </c>
      <c r="BC58" s="11">
        <v>31</v>
      </c>
      <c r="BD58" s="10">
        <v>1.2</v>
      </c>
      <c r="BE58" s="10">
        <v>1.0580645161290323</v>
      </c>
      <c r="BF58" s="10">
        <v>1</v>
      </c>
      <c r="BG58" s="10">
        <v>1.1000000000000001</v>
      </c>
      <c r="BH58" s="10">
        <v>1</v>
      </c>
      <c r="BI58" s="36">
        <v>0</v>
      </c>
      <c r="BJ58" s="11">
        <v>0</v>
      </c>
      <c r="BK58" s="10">
        <v>1</v>
      </c>
      <c r="BL58" s="10">
        <v>1</v>
      </c>
      <c r="BM58" s="10">
        <v>1</v>
      </c>
      <c r="BN58" s="10">
        <v>1</v>
      </c>
      <c r="BO58" s="37">
        <v>1</v>
      </c>
      <c r="BP58" s="30"/>
      <c r="BQ58" s="26">
        <v>1</v>
      </c>
      <c r="BR58" s="15"/>
      <c r="BS58" s="75">
        <f t="shared" ref="BS58:BS62" si="27">BT58+BU58</f>
        <v>723.62030000000004</v>
      </c>
      <c r="BT58" s="47">
        <f t="shared" ref="BT58:BT62" si="28">AY58</f>
        <v>425.65900000000005</v>
      </c>
      <c r="BU58" s="47">
        <f t="shared" ref="BU58:BU62" si="29">(AY58*(BA58-1))+(AY58*(BQ58-1))</f>
        <v>297.96129999999999</v>
      </c>
      <c r="BV58" s="76">
        <f t="shared" ref="BV58:BV62" si="30">(BU58/BS58)</f>
        <v>0.41176470588235292</v>
      </c>
      <c r="BW58" s="4" t="s">
        <v>134</v>
      </c>
      <c r="BX58" s="8"/>
      <c r="BY58" s="8"/>
      <c r="BZ58" s="8"/>
      <c r="CA58" s="8"/>
    </row>
    <row r="59" spans="1:79" s="2" customFormat="1" ht="21">
      <c r="A59" s="25">
        <v>74</v>
      </c>
      <c r="B59" s="40"/>
      <c r="C59" s="40" t="s">
        <v>138</v>
      </c>
      <c r="D59" s="40" t="s">
        <v>105</v>
      </c>
      <c r="E59" s="25">
        <v>654.11779999999999</v>
      </c>
      <c r="F59" s="40"/>
      <c r="G59" s="40" t="s">
        <v>157</v>
      </c>
      <c r="H59" s="40" t="s">
        <v>157</v>
      </c>
      <c r="I59" s="94">
        <f t="shared" si="10"/>
        <v>654.11779999999999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44</v>
      </c>
      <c r="T59" s="25">
        <v>0</v>
      </c>
      <c r="U59" s="25">
        <v>0</v>
      </c>
      <c r="V59" s="25">
        <v>0</v>
      </c>
      <c r="W59" s="25">
        <v>1</v>
      </c>
      <c r="X59" s="25">
        <v>1</v>
      </c>
      <c r="Y59" s="25">
        <v>1</v>
      </c>
      <c r="Z59" s="25">
        <v>1</v>
      </c>
      <c r="AA59" s="49">
        <v>1</v>
      </c>
      <c r="AB59" s="24"/>
      <c r="AC59" s="5"/>
      <c r="AD59" s="39"/>
      <c r="AE59" s="49"/>
      <c r="AF59" s="24"/>
      <c r="AG59" s="5">
        <v>189.28</v>
      </c>
      <c r="AH59" s="39"/>
      <c r="AI59" s="127">
        <v>71.73</v>
      </c>
      <c r="AJ59" s="24"/>
      <c r="AK59" s="5"/>
      <c r="AL59" s="3"/>
      <c r="AM59" s="24">
        <v>1</v>
      </c>
      <c r="AN59" s="24">
        <v>1</v>
      </c>
      <c r="AO59" s="24">
        <v>1.6</v>
      </c>
      <c r="AP59" s="24">
        <v>1</v>
      </c>
      <c r="AQ59" s="26">
        <v>1</v>
      </c>
      <c r="AR59" s="14"/>
      <c r="AS59" s="26">
        <f t="shared" si="21"/>
        <v>0</v>
      </c>
      <c r="AT59" s="26">
        <f t="shared" si="22"/>
        <v>0</v>
      </c>
      <c r="AU59" s="26">
        <f t="shared" si="23"/>
        <v>359.63200000000001</v>
      </c>
      <c r="AV59" s="26">
        <f t="shared" si="24"/>
        <v>107.595</v>
      </c>
      <c r="AW59" s="26">
        <f t="shared" si="25"/>
        <v>0</v>
      </c>
      <c r="AX59" s="14"/>
      <c r="AY59" s="26">
        <f t="shared" si="26"/>
        <v>467.22699999999998</v>
      </c>
      <c r="AZ59" s="7"/>
      <c r="BA59" s="26">
        <v>1.4</v>
      </c>
      <c r="BB59" s="80">
        <v>9</v>
      </c>
      <c r="BC59" s="11">
        <v>31</v>
      </c>
      <c r="BD59" s="10">
        <v>1.2</v>
      </c>
      <c r="BE59" s="10">
        <v>1.0580645161290323</v>
      </c>
      <c r="BF59" s="10">
        <v>1</v>
      </c>
      <c r="BG59" s="10">
        <v>1.1000000000000001</v>
      </c>
      <c r="BH59" s="10">
        <v>1</v>
      </c>
      <c r="BI59" s="36">
        <v>0</v>
      </c>
      <c r="BJ59" s="11">
        <v>0</v>
      </c>
      <c r="BK59" s="10">
        <v>1</v>
      </c>
      <c r="BL59" s="10">
        <v>1</v>
      </c>
      <c r="BM59" s="10">
        <v>1</v>
      </c>
      <c r="BN59" s="10">
        <v>1</v>
      </c>
      <c r="BO59" s="37">
        <v>1</v>
      </c>
      <c r="BP59" s="30"/>
      <c r="BQ59" s="26">
        <v>1</v>
      </c>
      <c r="BR59" s="15"/>
      <c r="BS59" s="75">
        <f t="shared" si="27"/>
        <v>654.11779999999999</v>
      </c>
      <c r="BT59" s="47">
        <f t="shared" si="28"/>
        <v>467.22699999999998</v>
      </c>
      <c r="BU59" s="47">
        <f t="shared" si="29"/>
        <v>186.89079999999996</v>
      </c>
      <c r="BV59" s="76">
        <f t="shared" si="30"/>
        <v>0.28571428571428564</v>
      </c>
      <c r="BW59" s="4" t="s">
        <v>134</v>
      </c>
      <c r="BX59" s="8"/>
      <c r="BY59" s="8"/>
      <c r="BZ59" s="8"/>
      <c r="CA59" s="8"/>
    </row>
    <row r="60" spans="1:79" s="2" customFormat="1" ht="21">
      <c r="A60" s="25">
        <v>75</v>
      </c>
      <c r="B60" s="40"/>
      <c r="C60" s="40" t="s">
        <v>217</v>
      </c>
      <c r="D60" s="40" t="s">
        <v>218</v>
      </c>
      <c r="E60" s="25">
        <v>293.61</v>
      </c>
      <c r="F60" s="40"/>
      <c r="G60" s="40" t="s">
        <v>26</v>
      </c>
      <c r="H60" s="40" t="s">
        <v>26</v>
      </c>
      <c r="I60" s="94">
        <f t="shared" si="10"/>
        <v>293.61</v>
      </c>
      <c r="J60" s="25">
        <v>1</v>
      </c>
      <c r="K60" s="25">
        <v>1</v>
      </c>
      <c r="L60" s="25">
        <v>1</v>
      </c>
      <c r="M60" s="25">
        <v>1</v>
      </c>
      <c r="N60" s="25">
        <v>1</v>
      </c>
      <c r="O60" s="25">
        <v>1</v>
      </c>
      <c r="P60" s="25">
        <v>1</v>
      </c>
      <c r="Q60" s="25">
        <v>1</v>
      </c>
      <c r="R60" s="25">
        <v>1</v>
      </c>
      <c r="S60" s="25">
        <v>45</v>
      </c>
      <c r="T60" s="25">
        <v>1</v>
      </c>
      <c r="U60" s="25">
        <v>1</v>
      </c>
      <c r="V60" s="25">
        <v>1</v>
      </c>
      <c r="W60" s="25">
        <v>2</v>
      </c>
      <c r="X60" s="25">
        <v>2</v>
      </c>
      <c r="Y60" s="25">
        <v>2</v>
      </c>
      <c r="Z60" s="25">
        <v>2</v>
      </c>
      <c r="AA60" s="49">
        <v>2</v>
      </c>
      <c r="AB60" s="24"/>
      <c r="AC60" s="5"/>
      <c r="AD60" s="39"/>
      <c r="AE60" s="49"/>
      <c r="AF60" s="24"/>
      <c r="AG60" s="5">
        <v>126</v>
      </c>
      <c r="AH60" s="39"/>
      <c r="AI60" s="127">
        <v>61.34</v>
      </c>
      <c r="AJ60" s="24"/>
      <c r="AK60" s="5"/>
      <c r="AL60" s="3"/>
      <c r="AM60" s="24">
        <v>1</v>
      </c>
      <c r="AN60" s="24">
        <v>1</v>
      </c>
      <c r="AO60" s="24">
        <v>1.3</v>
      </c>
      <c r="AP60" s="24">
        <v>1</v>
      </c>
      <c r="AQ60" s="26">
        <v>1</v>
      </c>
      <c r="AR60" s="14"/>
      <c r="AS60" s="26">
        <f t="shared" si="21"/>
        <v>0</v>
      </c>
      <c r="AT60" s="26">
        <f t="shared" si="22"/>
        <v>0</v>
      </c>
      <c r="AU60" s="26">
        <f t="shared" si="23"/>
        <v>201.60000000000002</v>
      </c>
      <c r="AV60" s="26">
        <f t="shared" si="24"/>
        <v>92.01</v>
      </c>
      <c r="AW60" s="26">
        <f t="shared" si="25"/>
        <v>0</v>
      </c>
      <c r="AX60" s="14"/>
      <c r="AY60" s="26">
        <f t="shared" si="26"/>
        <v>293.61</v>
      </c>
      <c r="AZ60" s="7"/>
      <c r="BA60" s="26">
        <v>1</v>
      </c>
      <c r="BB60" s="80">
        <v>9</v>
      </c>
      <c r="BC60" s="11">
        <v>31</v>
      </c>
      <c r="BD60" s="10">
        <v>1.2</v>
      </c>
      <c r="BE60" s="10">
        <v>1.0580645161290323</v>
      </c>
      <c r="BF60" s="10">
        <v>1</v>
      </c>
      <c r="BG60" s="10">
        <v>1.1000000000000001</v>
      </c>
      <c r="BH60" s="10">
        <v>1</v>
      </c>
      <c r="BI60" s="36">
        <v>0</v>
      </c>
      <c r="BJ60" s="11">
        <v>0</v>
      </c>
      <c r="BK60" s="10">
        <v>1</v>
      </c>
      <c r="BL60" s="10">
        <v>1</v>
      </c>
      <c r="BM60" s="10">
        <v>1</v>
      </c>
      <c r="BN60" s="10">
        <v>1</v>
      </c>
      <c r="BO60" s="37">
        <v>1</v>
      </c>
      <c r="BP60" s="30"/>
      <c r="BQ60" s="26">
        <v>1</v>
      </c>
      <c r="BR60" s="15"/>
      <c r="BS60" s="75">
        <f t="shared" si="27"/>
        <v>293.61</v>
      </c>
      <c r="BT60" s="47">
        <f t="shared" si="28"/>
        <v>293.61</v>
      </c>
      <c r="BU60" s="47">
        <f t="shared" si="29"/>
        <v>0</v>
      </c>
      <c r="BV60" s="76">
        <f t="shared" si="30"/>
        <v>0</v>
      </c>
      <c r="BW60" s="4" t="s">
        <v>134</v>
      </c>
      <c r="BX60" s="8"/>
      <c r="BY60" s="8"/>
      <c r="BZ60" s="8"/>
      <c r="CA60" s="8"/>
    </row>
    <row r="61" spans="1:79" s="2" customFormat="1" ht="21">
      <c r="A61" s="25">
        <v>76</v>
      </c>
      <c r="B61" s="40"/>
      <c r="C61" s="40" t="s">
        <v>219</v>
      </c>
      <c r="D61" s="40" t="s">
        <v>136</v>
      </c>
      <c r="E61" s="25">
        <v>181.10399999999998</v>
      </c>
      <c r="F61" s="40"/>
      <c r="G61" s="40" t="s">
        <v>157</v>
      </c>
      <c r="H61" s="40" t="s">
        <v>174</v>
      </c>
      <c r="I61" s="94">
        <f t="shared" si="10"/>
        <v>181.10399999999998</v>
      </c>
      <c r="J61" s="25">
        <v>1</v>
      </c>
      <c r="K61" s="25">
        <v>2</v>
      </c>
      <c r="L61" s="25">
        <v>2</v>
      </c>
      <c r="M61" s="25">
        <v>2</v>
      </c>
      <c r="N61" s="25">
        <v>2</v>
      </c>
      <c r="O61" s="25">
        <v>2</v>
      </c>
      <c r="P61" s="25">
        <v>2</v>
      </c>
      <c r="Q61" s="25">
        <v>2</v>
      </c>
      <c r="R61" s="25">
        <v>2</v>
      </c>
      <c r="S61" s="25">
        <v>46</v>
      </c>
      <c r="T61" s="25">
        <v>2</v>
      </c>
      <c r="U61" s="25">
        <v>2</v>
      </c>
      <c r="V61" s="25">
        <v>2</v>
      </c>
      <c r="W61" s="25">
        <v>3</v>
      </c>
      <c r="X61" s="25">
        <v>3</v>
      </c>
      <c r="Y61" s="25">
        <v>3</v>
      </c>
      <c r="Z61" s="25">
        <v>3</v>
      </c>
      <c r="AA61" s="49">
        <v>3</v>
      </c>
      <c r="AB61" s="24"/>
      <c r="AC61" s="5"/>
      <c r="AD61" s="39"/>
      <c r="AE61" s="49"/>
      <c r="AF61" s="24"/>
      <c r="AG61" s="5">
        <v>113.19</v>
      </c>
      <c r="AH61" s="39"/>
      <c r="AI61" s="49"/>
      <c r="AJ61" s="24"/>
      <c r="AK61" s="5"/>
      <c r="AL61" s="3"/>
      <c r="AM61" s="24">
        <v>1</v>
      </c>
      <c r="AN61" s="24">
        <v>1</v>
      </c>
      <c r="AO61" s="24">
        <v>1.3</v>
      </c>
      <c r="AP61" s="24">
        <v>1</v>
      </c>
      <c r="AQ61" s="26">
        <v>1</v>
      </c>
      <c r="AR61" s="14"/>
      <c r="AS61" s="26">
        <f t="shared" si="21"/>
        <v>0</v>
      </c>
      <c r="AT61" s="26">
        <f t="shared" si="22"/>
        <v>0</v>
      </c>
      <c r="AU61" s="26">
        <f t="shared" si="23"/>
        <v>181.10399999999998</v>
      </c>
      <c r="AV61" s="26">
        <f t="shared" si="24"/>
        <v>0</v>
      </c>
      <c r="AW61" s="26">
        <f t="shared" si="25"/>
        <v>0</v>
      </c>
      <c r="AX61" s="14"/>
      <c r="AY61" s="26">
        <f t="shared" si="26"/>
        <v>181.10399999999998</v>
      </c>
      <c r="AZ61" s="7"/>
      <c r="BA61" s="26">
        <v>1</v>
      </c>
      <c r="BB61" s="80">
        <v>9</v>
      </c>
      <c r="BC61" s="11">
        <v>31</v>
      </c>
      <c r="BD61" s="10">
        <v>1.2</v>
      </c>
      <c r="BE61" s="10">
        <v>1.0580645161290323</v>
      </c>
      <c r="BF61" s="10">
        <v>1</v>
      </c>
      <c r="BG61" s="10">
        <v>1.1000000000000001</v>
      </c>
      <c r="BH61" s="10">
        <v>1</v>
      </c>
      <c r="BI61" s="36">
        <v>0</v>
      </c>
      <c r="BJ61" s="11">
        <v>0</v>
      </c>
      <c r="BK61" s="10">
        <v>1</v>
      </c>
      <c r="BL61" s="10">
        <v>1</v>
      </c>
      <c r="BM61" s="10">
        <v>1</v>
      </c>
      <c r="BN61" s="10">
        <v>1</v>
      </c>
      <c r="BO61" s="37">
        <v>1</v>
      </c>
      <c r="BP61" s="30"/>
      <c r="BQ61" s="26">
        <v>1</v>
      </c>
      <c r="BR61" s="15"/>
      <c r="BS61" s="75">
        <f t="shared" si="27"/>
        <v>181.10399999999998</v>
      </c>
      <c r="BT61" s="47">
        <f t="shared" si="28"/>
        <v>181.10399999999998</v>
      </c>
      <c r="BU61" s="47">
        <f t="shared" si="29"/>
        <v>0</v>
      </c>
      <c r="BV61" s="76">
        <f t="shared" si="30"/>
        <v>0</v>
      </c>
      <c r="BW61" s="4" t="s">
        <v>134</v>
      </c>
      <c r="BX61" s="8"/>
      <c r="BY61" s="8"/>
      <c r="BZ61" s="8"/>
      <c r="CA61" s="8"/>
    </row>
    <row r="62" spans="1:79" s="2" customFormat="1" ht="21">
      <c r="A62" s="25">
        <v>77</v>
      </c>
      <c r="B62" s="40"/>
      <c r="C62" s="40" t="s">
        <v>118</v>
      </c>
      <c r="D62" s="40" t="s">
        <v>109</v>
      </c>
      <c r="E62" s="25">
        <v>821.71399999999994</v>
      </c>
      <c r="F62" s="40"/>
      <c r="G62" s="40" t="s">
        <v>133</v>
      </c>
      <c r="H62" s="40" t="s">
        <v>230</v>
      </c>
      <c r="I62" s="94">
        <f t="shared" si="10"/>
        <v>821.71399999999994</v>
      </c>
      <c r="J62" s="25">
        <v>1</v>
      </c>
      <c r="K62" s="25">
        <v>3</v>
      </c>
      <c r="L62" s="25">
        <v>3</v>
      </c>
      <c r="M62" s="25">
        <v>3</v>
      </c>
      <c r="N62" s="25">
        <v>3</v>
      </c>
      <c r="O62" s="25">
        <v>3</v>
      </c>
      <c r="P62" s="25">
        <v>3</v>
      </c>
      <c r="Q62" s="25">
        <v>3</v>
      </c>
      <c r="R62" s="25">
        <v>3</v>
      </c>
      <c r="S62" s="25">
        <v>47</v>
      </c>
      <c r="T62" s="25">
        <v>3</v>
      </c>
      <c r="U62" s="25">
        <v>3</v>
      </c>
      <c r="V62" s="25">
        <v>3</v>
      </c>
      <c r="W62" s="25">
        <v>4</v>
      </c>
      <c r="X62" s="25">
        <v>4</v>
      </c>
      <c r="Y62" s="25">
        <v>4</v>
      </c>
      <c r="Z62" s="25">
        <v>4</v>
      </c>
      <c r="AA62" s="49">
        <v>4</v>
      </c>
      <c r="AB62" s="24"/>
      <c r="AC62" s="5"/>
      <c r="AD62" s="39"/>
      <c r="AE62" s="49">
        <v>306.33999999999997</v>
      </c>
      <c r="AF62" s="24"/>
      <c r="AG62" s="5">
        <v>111.5</v>
      </c>
      <c r="AH62" s="39"/>
      <c r="AI62" s="49"/>
      <c r="AJ62" s="24"/>
      <c r="AK62" s="5"/>
      <c r="AL62" s="3"/>
      <c r="AM62" s="24">
        <v>1</v>
      </c>
      <c r="AN62" s="24">
        <v>2</v>
      </c>
      <c r="AO62" s="24">
        <v>1.3</v>
      </c>
      <c r="AP62" s="24">
        <v>1</v>
      </c>
      <c r="AQ62" s="26">
        <v>1</v>
      </c>
      <c r="AR62" s="14"/>
      <c r="AS62" s="26">
        <f t="shared" si="21"/>
        <v>0</v>
      </c>
      <c r="AT62" s="26">
        <f t="shared" si="22"/>
        <v>643.31399999999996</v>
      </c>
      <c r="AU62" s="26">
        <f t="shared" si="23"/>
        <v>178.39999999999998</v>
      </c>
      <c r="AV62" s="26">
        <f t="shared" si="24"/>
        <v>0</v>
      </c>
      <c r="AW62" s="26">
        <f t="shared" si="25"/>
        <v>0</v>
      </c>
      <c r="AX62" s="14"/>
      <c r="AY62" s="26">
        <f t="shared" si="26"/>
        <v>821.71399999999994</v>
      </c>
      <c r="AZ62" s="7"/>
      <c r="BA62" s="26">
        <v>1</v>
      </c>
      <c r="BB62" s="80">
        <v>9</v>
      </c>
      <c r="BC62" s="11">
        <v>31</v>
      </c>
      <c r="BD62" s="10">
        <v>1.2</v>
      </c>
      <c r="BE62" s="10">
        <v>1.0580645161290323</v>
      </c>
      <c r="BF62" s="10">
        <v>1</v>
      </c>
      <c r="BG62" s="10">
        <v>1.1000000000000001</v>
      </c>
      <c r="BH62" s="10">
        <v>1</v>
      </c>
      <c r="BI62" s="36">
        <v>0</v>
      </c>
      <c r="BJ62" s="11">
        <v>0</v>
      </c>
      <c r="BK62" s="10">
        <v>1</v>
      </c>
      <c r="BL62" s="10">
        <v>1</v>
      </c>
      <c r="BM62" s="10">
        <v>1</v>
      </c>
      <c r="BN62" s="10">
        <v>1</v>
      </c>
      <c r="BO62" s="37">
        <v>1</v>
      </c>
      <c r="BP62" s="30"/>
      <c r="BQ62" s="26">
        <v>1</v>
      </c>
      <c r="BR62" s="15"/>
      <c r="BS62" s="75">
        <f t="shared" si="27"/>
        <v>821.71399999999994</v>
      </c>
      <c r="BT62" s="47">
        <f t="shared" si="28"/>
        <v>821.71399999999994</v>
      </c>
      <c r="BU62" s="47">
        <f t="shared" si="29"/>
        <v>0</v>
      </c>
      <c r="BV62" s="76">
        <f t="shared" si="30"/>
        <v>0</v>
      </c>
      <c r="BW62" s="4" t="s">
        <v>134</v>
      </c>
      <c r="BX62" s="8"/>
      <c r="BY62" s="8"/>
      <c r="BZ62" s="8"/>
      <c r="CA62" s="8"/>
    </row>
    <row r="63" spans="1:79" s="2" customFormat="1" ht="21">
      <c r="A63" s="25">
        <v>78</v>
      </c>
      <c r="B63" s="40"/>
      <c r="C63" s="40" t="s">
        <v>160</v>
      </c>
      <c r="D63" s="40" t="s">
        <v>88</v>
      </c>
      <c r="E63" s="25">
        <v>172.816</v>
      </c>
      <c r="F63" s="40"/>
      <c r="G63" s="40" t="s">
        <v>123</v>
      </c>
      <c r="H63" s="40" t="s">
        <v>123</v>
      </c>
      <c r="I63" s="94">
        <f t="shared" si="10"/>
        <v>172.816</v>
      </c>
      <c r="J63" s="25">
        <v>1</v>
      </c>
      <c r="K63" s="25">
        <v>4</v>
      </c>
      <c r="L63" s="25">
        <v>4</v>
      </c>
      <c r="M63" s="25">
        <v>4</v>
      </c>
      <c r="N63" s="25">
        <v>4</v>
      </c>
      <c r="O63" s="25">
        <v>4</v>
      </c>
      <c r="P63" s="25">
        <v>4</v>
      </c>
      <c r="Q63" s="25">
        <v>4</v>
      </c>
      <c r="R63" s="25">
        <v>4</v>
      </c>
      <c r="S63" s="25">
        <v>48</v>
      </c>
      <c r="T63" s="25">
        <v>4</v>
      </c>
      <c r="U63" s="25">
        <v>4</v>
      </c>
      <c r="V63" s="25">
        <v>4</v>
      </c>
      <c r="W63" s="25">
        <v>5</v>
      </c>
      <c r="X63" s="25">
        <v>5</v>
      </c>
      <c r="Y63" s="25">
        <v>5</v>
      </c>
      <c r="Z63" s="25">
        <v>5</v>
      </c>
      <c r="AA63" s="49">
        <v>5</v>
      </c>
      <c r="AB63" s="24"/>
      <c r="AC63" s="5"/>
      <c r="AD63" s="39"/>
      <c r="AE63" s="49"/>
      <c r="AF63" s="24"/>
      <c r="AG63" s="5">
        <v>108.01</v>
      </c>
      <c r="AH63" s="39"/>
      <c r="AI63" s="49"/>
      <c r="AJ63" s="24"/>
      <c r="AK63" s="5"/>
      <c r="AL63" s="3"/>
      <c r="AM63" s="24">
        <v>1</v>
      </c>
      <c r="AN63" s="24">
        <v>1</v>
      </c>
      <c r="AO63" s="24">
        <v>1.3</v>
      </c>
      <c r="AP63" s="24">
        <v>1</v>
      </c>
      <c r="AQ63" s="26">
        <v>1</v>
      </c>
      <c r="AR63" s="14"/>
      <c r="AS63" s="26">
        <f t="shared" ref="AS63:AS71" si="31">AC63*AM63</f>
        <v>0</v>
      </c>
      <c r="AT63" s="26">
        <f t="shared" ref="AT63:AT71" si="32">AE63+(AE63*(AN63-1))+(AE63*0.1)</f>
        <v>0</v>
      </c>
      <c r="AU63" s="26">
        <f t="shared" ref="AU63:AU71" si="33">AG63+(AG63*(AO63-1))+(AG63*0.3)</f>
        <v>172.816</v>
      </c>
      <c r="AV63" s="26"/>
      <c r="AW63" s="26"/>
      <c r="AX63" s="14"/>
      <c r="AY63" s="26">
        <f t="shared" ref="AY63:AY71" si="34">SUM(AS63:AW63)</f>
        <v>172.816</v>
      </c>
      <c r="AZ63" s="7"/>
      <c r="BA63" s="26">
        <v>1</v>
      </c>
      <c r="BB63" s="80">
        <v>10</v>
      </c>
      <c r="BC63" s="11">
        <v>32</v>
      </c>
      <c r="BD63" s="10">
        <v>2.2000000000000002</v>
      </c>
      <c r="BE63" s="10">
        <v>2.0580645161290301</v>
      </c>
      <c r="BF63" s="10">
        <v>2</v>
      </c>
      <c r="BG63" s="10">
        <v>2.1</v>
      </c>
      <c r="BH63" s="10">
        <v>2</v>
      </c>
      <c r="BI63" s="36">
        <v>1</v>
      </c>
      <c r="BJ63" s="11">
        <v>1</v>
      </c>
      <c r="BK63" s="10">
        <v>2</v>
      </c>
      <c r="BL63" s="10">
        <v>2</v>
      </c>
      <c r="BM63" s="10">
        <v>2</v>
      </c>
      <c r="BN63" s="10">
        <v>2</v>
      </c>
      <c r="BO63" s="37">
        <v>2</v>
      </c>
      <c r="BP63" s="30"/>
      <c r="BQ63" s="26">
        <v>1</v>
      </c>
      <c r="BR63" s="15"/>
      <c r="BS63" s="75">
        <f t="shared" ref="BS63:BS71" si="35">BT63+BU63</f>
        <v>172.816</v>
      </c>
      <c r="BT63" s="47">
        <f t="shared" ref="BT63:BT71" si="36">AY63</f>
        <v>172.816</v>
      </c>
      <c r="BU63" s="47">
        <f t="shared" ref="BU63:BU71" si="37">(AY63*(BA63-1))+(AY63*(BQ63-1))</f>
        <v>0</v>
      </c>
      <c r="BV63" s="76">
        <f t="shared" ref="BV63:BV71" si="38">(BU63/BS63)</f>
        <v>0</v>
      </c>
      <c r="BW63" s="4" t="s">
        <v>134</v>
      </c>
      <c r="BX63" s="8"/>
      <c r="BY63" s="8"/>
      <c r="BZ63" s="8"/>
      <c r="CA63" s="8"/>
    </row>
    <row r="64" spans="1:79" s="2" customFormat="1" ht="21">
      <c r="A64" s="25">
        <v>79</v>
      </c>
      <c r="B64" s="40"/>
      <c r="C64" s="40" t="s">
        <v>127</v>
      </c>
      <c r="D64" s="40" t="s">
        <v>105</v>
      </c>
      <c r="E64" s="25">
        <v>635.45600000000002</v>
      </c>
      <c r="F64" s="40"/>
      <c r="G64" s="40" t="s">
        <v>24</v>
      </c>
      <c r="H64" s="40" t="s">
        <v>24</v>
      </c>
      <c r="I64" s="94">
        <f t="shared" si="10"/>
        <v>635.45600000000002</v>
      </c>
      <c r="J64" s="25">
        <v>1</v>
      </c>
      <c r="K64" s="25">
        <v>5</v>
      </c>
      <c r="L64" s="25">
        <v>5</v>
      </c>
      <c r="M64" s="25">
        <v>5</v>
      </c>
      <c r="N64" s="25">
        <v>5</v>
      </c>
      <c r="O64" s="25">
        <v>5</v>
      </c>
      <c r="P64" s="25">
        <v>5</v>
      </c>
      <c r="Q64" s="25">
        <v>5</v>
      </c>
      <c r="R64" s="25">
        <v>5</v>
      </c>
      <c r="S64" s="25">
        <v>49</v>
      </c>
      <c r="T64" s="25">
        <v>5</v>
      </c>
      <c r="U64" s="25">
        <v>5</v>
      </c>
      <c r="V64" s="25">
        <v>5</v>
      </c>
      <c r="W64" s="25">
        <v>6</v>
      </c>
      <c r="X64" s="25">
        <v>6</v>
      </c>
      <c r="Y64" s="25">
        <v>6</v>
      </c>
      <c r="Z64" s="25">
        <v>6</v>
      </c>
      <c r="AA64" s="49">
        <v>6</v>
      </c>
      <c r="AB64" s="24"/>
      <c r="AC64" s="5"/>
      <c r="AD64" s="39"/>
      <c r="AE64" s="49">
        <v>262.93</v>
      </c>
      <c r="AF64" s="24"/>
      <c r="AG64" s="5">
        <v>104.53</v>
      </c>
      <c r="AH64" s="39"/>
      <c r="AI64" s="49"/>
      <c r="AJ64" s="24"/>
      <c r="AK64" s="5"/>
      <c r="AL64" s="3"/>
      <c r="AM64" s="24">
        <v>1</v>
      </c>
      <c r="AN64" s="24">
        <v>1.8</v>
      </c>
      <c r="AO64" s="24">
        <v>1</v>
      </c>
      <c r="AP64" s="24">
        <v>1</v>
      </c>
      <c r="AQ64" s="26">
        <v>1</v>
      </c>
      <c r="AR64" s="14"/>
      <c r="AS64" s="26">
        <f t="shared" si="31"/>
        <v>0</v>
      </c>
      <c r="AT64" s="26">
        <f t="shared" si="32"/>
        <v>499.56700000000001</v>
      </c>
      <c r="AU64" s="26">
        <f t="shared" si="33"/>
        <v>135.88900000000001</v>
      </c>
      <c r="AV64" s="26"/>
      <c r="AW64" s="26"/>
      <c r="AX64" s="14"/>
      <c r="AY64" s="26">
        <f t="shared" si="34"/>
        <v>635.45600000000002</v>
      </c>
      <c r="AZ64" s="7"/>
      <c r="BA64" s="26">
        <v>1</v>
      </c>
      <c r="BB64" s="80">
        <v>11</v>
      </c>
      <c r="BC64" s="11">
        <v>33</v>
      </c>
      <c r="BD64" s="10">
        <v>3.2</v>
      </c>
      <c r="BE64" s="10">
        <v>3.0580645161290301</v>
      </c>
      <c r="BF64" s="10">
        <v>3</v>
      </c>
      <c r="BG64" s="10">
        <v>3.1</v>
      </c>
      <c r="BH64" s="10">
        <v>3</v>
      </c>
      <c r="BI64" s="36">
        <v>2</v>
      </c>
      <c r="BJ64" s="11">
        <v>2</v>
      </c>
      <c r="BK64" s="10">
        <v>3</v>
      </c>
      <c r="BL64" s="10">
        <v>3</v>
      </c>
      <c r="BM64" s="10">
        <v>3</v>
      </c>
      <c r="BN64" s="10">
        <v>3</v>
      </c>
      <c r="BO64" s="37">
        <v>3</v>
      </c>
      <c r="BP64" s="30"/>
      <c r="BQ64" s="26">
        <v>1</v>
      </c>
      <c r="BR64" s="15"/>
      <c r="BS64" s="75">
        <f t="shared" si="35"/>
        <v>635.45600000000002</v>
      </c>
      <c r="BT64" s="47">
        <f t="shared" si="36"/>
        <v>635.45600000000002</v>
      </c>
      <c r="BU64" s="47">
        <f t="shared" si="37"/>
        <v>0</v>
      </c>
      <c r="BV64" s="76">
        <f t="shared" si="38"/>
        <v>0</v>
      </c>
      <c r="BW64" s="4" t="s">
        <v>134</v>
      </c>
      <c r="BX64" s="8"/>
      <c r="BY64" s="8"/>
      <c r="BZ64" s="8"/>
      <c r="CA64" s="8"/>
    </row>
    <row r="65" spans="1:79" s="2" customFormat="1" ht="21">
      <c r="A65" s="25">
        <v>80</v>
      </c>
      <c r="B65" s="40"/>
      <c r="C65" s="40" t="s">
        <v>220</v>
      </c>
      <c r="D65" s="40" t="s">
        <v>221</v>
      </c>
      <c r="E65" s="25">
        <v>125.80099999999999</v>
      </c>
      <c r="F65" s="40"/>
      <c r="G65" s="40" t="s">
        <v>157</v>
      </c>
      <c r="H65" s="40" t="s">
        <v>157</v>
      </c>
      <c r="I65" s="94">
        <f t="shared" si="10"/>
        <v>125.80099999999999</v>
      </c>
      <c r="J65" s="25">
        <v>1</v>
      </c>
      <c r="K65" s="25">
        <v>6</v>
      </c>
      <c r="L65" s="25">
        <v>6</v>
      </c>
      <c r="M65" s="25">
        <v>6</v>
      </c>
      <c r="N65" s="25">
        <v>6</v>
      </c>
      <c r="O65" s="25">
        <v>6</v>
      </c>
      <c r="P65" s="25">
        <v>6</v>
      </c>
      <c r="Q65" s="25">
        <v>6</v>
      </c>
      <c r="R65" s="25">
        <v>6</v>
      </c>
      <c r="S65" s="25">
        <v>50</v>
      </c>
      <c r="T65" s="25">
        <v>6</v>
      </c>
      <c r="U65" s="25">
        <v>6</v>
      </c>
      <c r="V65" s="25">
        <v>6</v>
      </c>
      <c r="W65" s="25">
        <v>7</v>
      </c>
      <c r="X65" s="25">
        <v>7</v>
      </c>
      <c r="Y65" s="25">
        <v>7</v>
      </c>
      <c r="Z65" s="25">
        <v>7</v>
      </c>
      <c r="AA65" s="49">
        <v>7</v>
      </c>
      <c r="AB65" s="24"/>
      <c r="AC65" s="5"/>
      <c r="AD65" s="39"/>
      <c r="AE65" s="49"/>
      <c r="AF65" s="24"/>
      <c r="AG65" s="5">
        <v>96.77</v>
      </c>
      <c r="AH65" s="39"/>
      <c r="AI65" s="127">
        <v>62.85</v>
      </c>
      <c r="AJ65" s="24"/>
      <c r="AK65" s="5"/>
      <c r="AL65" s="3"/>
      <c r="AM65" s="24">
        <v>1</v>
      </c>
      <c r="AN65" s="24">
        <v>1</v>
      </c>
      <c r="AO65" s="24">
        <v>1</v>
      </c>
      <c r="AP65" s="24">
        <v>1</v>
      </c>
      <c r="AQ65" s="26">
        <v>1</v>
      </c>
      <c r="AR65" s="14"/>
      <c r="AS65" s="26">
        <f t="shared" si="31"/>
        <v>0</v>
      </c>
      <c r="AT65" s="26">
        <f t="shared" si="32"/>
        <v>0</v>
      </c>
      <c r="AU65" s="26">
        <f t="shared" si="33"/>
        <v>125.80099999999999</v>
      </c>
      <c r="AV65" s="26"/>
      <c r="AW65" s="26"/>
      <c r="AX65" s="14"/>
      <c r="AY65" s="26">
        <f t="shared" si="34"/>
        <v>125.80099999999999</v>
      </c>
      <c r="AZ65" s="7"/>
      <c r="BA65" s="26">
        <v>1</v>
      </c>
      <c r="BB65" s="80">
        <v>12</v>
      </c>
      <c r="BC65" s="11">
        <v>34</v>
      </c>
      <c r="BD65" s="10">
        <v>4.2</v>
      </c>
      <c r="BE65" s="10">
        <v>4.0580645161290301</v>
      </c>
      <c r="BF65" s="10">
        <v>4</v>
      </c>
      <c r="BG65" s="10">
        <v>4.0999999999999996</v>
      </c>
      <c r="BH65" s="10">
        <v>4</v>
      </c>
      <c r="BI65" s="36">
        <v>3</v>
      </c>
      <c r="BJ65" s="11">
        <v>3</v>
      </c>
      <c r="BK65" s="10">
        <v>4</v>
      </c>
      <c r="BL65" s="10">
        <v>4</v>
      </c>
      <c r="BM65" s="10">
        <v>4</v>
      </c>
      <c r="BN65" s="10">
        <v>4</v>
      </c>
      <c r="BO65" s="37">
        <v>4</v>
      </c>
      <c r="BP65" s="30"/>
      <c r="BQ65" s="26">
        <v>1</v>
      </c>
      <c r="BR65" s="15"/>
      <c r="BS65" s="75">
        <f t="shared" si="35"/>
        <v>125.80099999999999</v>
      </c>
      <c r="BT65" s="47">
        <f t="shared" si="36"/>
        <v>125.80099999999999</v>
      </c>
      <c r="BU65" s="47">
        <f t="shared" si="37"/>
        <v>0</v>
      </c>
      <c r="BV65" s="76">
        <f t="shared" si="38"/>
        <v>0</v>
      </c>
      <c r="BW65" s="4" t="s">
        <v>134</v>
      </c>
      <c r="BX65" s="8"/>
      <c r="BY65" s="8"/>
      <c r="BZ65" s="8"/>
      <c r="CA65" s="8"/>
    </row>
    <row r="66" spans="1:79" s="2" customFormat="1" ht="21">
      <c r="A66" s="25">
        <v>81</v>
      </c>
      <c r="B66" s="40"/>
      <c r="C66" s="40" t="s">
        <v>222</v>
      </c>
      <c r="D66" s="40" t="s">
        <v>223</v>
      </c>
      <c r="E66" s="25">
        <v>112.52800000000001</v>
      </c>
      <c r="F66" s="40"/>
      <c r="G66" s="40" t="s">
        <v>24</v>
      </c>
      <c r="H66" s="40" t="s">
        <v>24</v>
      </c>
      <c r="I66" s="94">
        <f t="shared" si="10"/>
        <v>112.52800000000001</v>
      </c>
      <c r="J66" s="25">
        <v>1</v>
      </c>
      <c r="K66" s="25">
        <v>7</v>
      </c>
      <c r="L66" s="25">
        <v>7</v>
      </c>
      <c r="M66" s="25">
        <v>7</v>
      </c>
      <c r="N66" s="25">
        <v>7</v>
      </c>
      <c r="O66" s="25">
        <v>7</v>
      </c>
      <c r="P66" s="25">
        <v>7</v>
      </c>
      <c r="Q66" s="25">
        <v>7</v>
      </c>
      <c r="R66" s="25">
        <v>7</v>
      </c>
      <c r="S66" s="25">
        <v>51</v>
      </c>
      <c r="T66" s="25">
        <v>7</v>
      </c>
      <c r="U66" s="25">
        <v>7</v>
      </c>
      <c r="V66" s="25">
        <v>7</v>
      </c>
      <c r="W66" s="25">
        <v>8</v>
      </c>
      <c r="X66" s="25">
        <v>8</v>
      </c>
      <c r="Y66" s="25">
        <v>8</v>
      </c>
      <c r="Z66" s="25">
        <v>8</v>
      </c>
      <c r="AA66" s="49">
        <v>8</v>
      </c>
      <c r="AB66" s="24"/>
      <c r="AC66" s="5"/>
      <c r="AD66" s="39"/>
      <c r="AE66" s="49"/>
      <c r="AF66" s="24"/>
      <c r="AG66" s="5">
        <v>86.56</v>
      </c>
      <c r="AH66" s="39"/>
      <c r="AI66" s="127">
        <v>40.94</v>
      </c>
      <c r="AJ66" s="24"/>
      <c r="AK66" s="5"/>
      <c r="AL66" s="3"/>
      <c r="AM66" s="24">
        <v>1</v>
      </c>
      <c r="AN66" s="24">
        <v>1</v>
      </c>
      <c r="AO66" s="24">
        <v>1</v>
      </c>
      <c r="AP66" s="24">
        <v>1</v>
      </c>
      <c r="AQ66" s="26">
        <v>1</v>
      </c>
      <c r="AR66" s="14"/>
      <c r="AS66" s="26">
        <f t="shared" si="31"/>
        <v>0</v>
      </c>
      <c r="AT66" s="26">
        <f t="shared" si="32"/>
        <v>0</v>
      </c>
      <c r="AU66" s="26">
        <f t="shared" si="33"/>
        <v>112.52800000000001</v>
      </c>
      <c r="AV66" s="26"/>
      <c r="AW66" s="26"/>
      <c r="AX66" s="14"/>
      <c r="AY66" s="26">
        <f t="shared" si="34"/>
        <v>112.52800000000001</v>
      </c>
      <c r="AZ66" s="7"/>
      <c r="BA66" s="26">
        <v>1</v>
      </c>
      <c r="BB66" s="80">
        <v>13</v>
      </c>
      <c r="BC66" s="11">
        <v>35</v>
      </c>
      <c r="BD66" s="10">
        <v>5.2</v>
      </c>
      <c r="BE66" s="10">
        <v>5.0580645161290301</v>
      </c>
      <c r="BF66" s="10">
        <v>5</v>
      </c>
      <c r="BG66" s="10">
        <v>5.0999999999999996</v>
      </c>
      <c r="BH66" s="10">
        <v>5</v>
      </c>
      <c r="BI66" s="36">
        <v>4</v>
      </c>
      <c r="BJ66" s="11">
        <v>4</v>
      </c>
      <c r="BK66" s="10">
        <v>5</v>
      </c>
      <c r="BL66" s="10">
        <v>5</v>
      </c>
      <c r="BM66" s="10">
        <v>5</v>
      </c>
      <c r="BN66" s="10">
        <v>5</v>
      </c>
      <c r="BO66" s="37">
        <v>5</v>
      </c>
      <c r="BP66" s="30"/>
      <c r="BQ66" s="26">
        <v>1</v>
      </c>
      <c r="BR66" s="15"/>
      <c r="BS66" s="75">
        <f t="shared" si="35"/>
        <v>112.52800000000001</v>
      </c>
      <c r="BT66" s="47">
        <f t="shared" si="36"/>
        <v>112.52800000000001</v>
      </c>
      <c r="BU66" s="47">
        <f t="shared" si="37"/>
        <v>0</v>
      </c>
      <c r="BV66" s="76">
        <f t="shared" si="38"/>
        <v>0</v>
      </c>
      <c r="BW66" s="4" t="s">
        <v>134</v>
      </c>
      <c r="BX66" s="8"/>
      <c r="BY66" s="8"/>
      <c r="BZ66" s="8"/>
      <c r="CA66" s="8"/>
    </row>
    <row r="67" spans="1:79" s="2" customFormat="1" ht="21">
      <c r="A67" s="25">
        <v>82</v>
      </c>
      <c r="B67" s="40"/>
      <c r="C67" s="40" t="s">
        <v>158</v>
      </c>
      <c r="D67" s="40" t="s">
        <v>159</v>
      </c>
      <c r="E67" s="25">
        <v>99.228999999999999</v>
      </c>
      <c r="F67" s="40"/>
      <c r="G67" s="40" t="s">
        <v>231</v>
      </c>
      <c r="H67" s="40" t="s">
        <v>231</v>
      </c>
      <c r="I67" s="94">
        <f t="shared" si="10"/>
        <v>99.228999999999999</v>
      </c>
      <c r="J67" s="25">
        <v>1</v>
      </c>
      <c r="K67" s="25">
        <v>8</v>
      </c>
      <c r="L67" s="25">
        <v>8</v>
      </c>
      <c r="M67" s="25">
        <v>8</v>
      </c>
      <c r="N67" s="25">
        <v>8</v>
      </c>
      <c r="O67" s="25">
        <v>8</v>
      </c>
      <c r="P67" s="25">
        <v>8</v>
      </c>
      <c r="Q67" s="25">
        <v>8</v>
      </c>
      <c r="R67" s="25">
        <v>8</v>
      </c>
      <c r="S67" s="25">
        <v>52</v>
      </c>
      <c r="T67" s="25">
        <v>8</v>
      </c>
      <c r="U67" s="25">
        <v>8</v>
      </c>
      <c r="V67" s="25">
        <v>8</v>
      </c>
      <c r="W67" s="25">
        <v>9</v>
      </c>
      <c r="X67" s="25">
        <v>9</v>
      </c>
      <c r="Y67" s="25">
        <v>9</v>
      </c>
      <c r="Z67" s="25">
        <v>9</v>
      </c>
      <c r="AA67" s="49">
        <v>9</v>
      </c>
      <c r="AB67" s="24"/>
      <c r="AC67" s="5"/>
      <c r="AD67" s="39"/>
      <c r="AE67" s="49"/>
      <c r="AF67" s="24"/>
      <c r="AG67" s="5">
        <v>76.33</v>
      </c>
      <c r="AH67" s="39"/>
      <c r="AI67" s="49"/>
      <c r="AJ67" s="24"/>
      <c r="AK67" s="5"/>
      <c r="AL67" s="3"/>
      <c r="AM67" s="24">
        <v>1</v>
      </c>
      <c r="AN67" s="24">
        <v>1</v>
      </c>
      <c r="AO67" s="24">
        <v>1</v>
      </c>
      <c r="AP67" s="24">
        <v>1</v>
      </c>
      <c r="AQ67" s="26">
        <v>1</v>
      </c>
      <c r="AR67" s="14"/>
      <c r="AS67" s="26">
        <f t="shared" si="31"/>
        <v>0</v>
      </c>
      <c r="AT67" s="26">
        <f t="shared" si="32"/>
        <v>0</v>
      </c>
      <c r="AU67" s="26">
        <f t="shared" si="33"/>
        <v>99.228999999999999</v>
      </c>
      <c r="AV67" s="26"/>
      <c r="AW67" s="26"/>
      <c r="AX67" s="14"/>
      <c r="AY67" s="26">
        <f t="shared" si="34"/>
        <v>99.228999999999999</v>
      </c>
      <c r="AZ67" s="7"/>
      <c r="BA67" s="26">
        <v>1</v>
      </c>
      <c r="BB67" s="80">
        <v>14</v>
      </c>
      <c r="BC67" s="11">
        <v>36</v>
      </c>
      <c r="BD67" s="10">
        <v>6.2</v>
      </c>
      <c r="BE67" s="10">
        <v>6.0580645161290301</v>
      </c>
      <c r="BF67" s="10">
        <v>6</v>
      </c>
      <c r="BG67" s="10">
        <v>6.1</v>
      </c>
      <c r="BH67" s="10">
        <v>6</v>
      </c>
      <c r="BI67" s="36">
        <v>5</v>
      </c>
      <c r="BJ67" s="11">
        <v>5</v>
      </c>
      <c r="BK67" s="10">
        <v>6</v>
      </c>
      <c r="BL67" s="10">
        <v>6</v>
      </c>
      <c r="BM67" s="10">
        <v>6</v>
      </c>
      <c r="BN67" s="10">
        <v>6</v>
      </c>
      <c r="BO67" s="37">
        <v>6</v>
      </c>
      <c r="BP67" s="30"/>
      <c r="BQ67" s="26">
        <v>1</v>
      </c>
      <c r="BR67" s="15"/>
      <c r="BS67" s="75">
        <f t="shared" si="35"/>
        <v>99.228999999999999</v>
      </c>
      <c r="BT67" s="47">
        <f t="shared" si="36"/>
        <v>99.228999999999999</v>
      </c>
      <c r="BU67" s="47">
        <f t="shared" si="37"/>
        <v>0</v>
      </c>
      <c r="BV67" s="76">
        <f t="shared" si="38"/>
        <v>0</v>
      </c>
      <c r="BW67" s="4" t="s">
        <v>134</v>
      </c>
      <c r="BX67" s="8"/>
      <c r="BY67" s="8"/>
      <c r="BZ67" s="8"/>
      <c r="CA67" s="8"/>
    </row>
    <row r="68" spans="1:79" s="2" customFormat="1" ht="21">
      <c r="A68" s="25">
        <v>83</v>
      </c>
      <c r="B68" s="40"/>
      <c r="C68" s="40" t="s">
        <v>224</v>
      </c>
      <c r="D68" s="40" t="s">
        <v>96</v>
      </c>
      <c r="E68" s="25">
        <v>98.60499999999999</v>
      </c>
      <c r="F68" s="40"/>
      <c r="G68" s="40" t="s">
        <v>36</v>
      </c>
      <c r="H68" s="40" t="s">
        <v>156</v>
      </c>
      <c r="I68" s="94">
        <f t="shared" si="10"/>
        <v>98.60499999999999</v>
      </c>
      <c r="J68" s="25">
        <v>1</v>
      </c>
      <c r="K68" s="25">
        <v>9</v>
      </c>
      <c r="L68" s="25">
        <v>9</v>
      </c>
      <c r="M68" s="25">
        <v>9</v>
      </c>
      <c r="N68" s="25">
        <v>9</v>
      </c>
      <c r="O68" s="25">
        <v>9</v>
      </c>
      <c r="P68" s="25">
        <v>9</v>
      </c>
      <c r="Q68" s="25">
        <v>9</v>
      </c>
      <c r="R68" s="25">
        <v>9</v>
      </c>
      <c r="S68" s="25">
        <v>53</v>
      </c>
      <c r="T68" s="25">
        <v>9</v>
      </c>
      <c r="U68" s="25">
        <v>9</v>
      </c>
      <c r="V68" s="25">
        <v>9</v>
      </c>
      <c r="W68" s="25">
        <v>10</v>
      </c>
      <c r="X68" s="25">
        <v>10</v>
      </c>
      <c r="Y68" s="25">
        <v>10</v>
      </c>
      <c r="Z68" s="25">
        <v>10</v>
      </c>
      <c r="AA68" s="49">
        <v>10</v>
      </c>
      <c r="AB68" s="24"/>
      <c r="AC68" s="5"/>
      <c r="AD68" s="39"/>
      <c r="AE68" s="49"/>
      <c r="AF68" s="24"/>
      <c r="AG68" s="5">
        <v>75.849999999999994</v>
      </c>
      <c r="AH68" s="39"/>
      <c r="AI68" s="49"/>
      <c r="AJ68" s="24"/>
      <c r="AK68" s="5"/>
      <c r="AL68" s="3"/>
      <c r="AM68" s="24">
        <v>1</v>
      </c>
      <c r="AN68" s="24">
        <v>1</v>
      </c>
      <c r="AO68" s="24">
        <v>1</v>
      </c>
      <c r="AP68" s="24">
        <v>1</v>
      </c>
      <c r="AQ68" s="26">
        <v>1</v>
      </c>
      <c r="AR68" s="14"/>
      <c r="AS68" s="26">
        <f t="shared" si="31"/>
        <v>0</v>
      </c>
      <c r="AT68" s="26">
        <f t="shared" si="32"/>
        <v>0</v>
      </c>
      <c r="AU68" s="26">
        <f t="shared" si="33"/>
        <v>98.60499999999999</v>
      </c>
      <c r="AV68" s="26"/>
      <c r="AW68" s="26"/>
      <c r="AX68" s="14"/>
      <c r="AY68" s="26">
        <f t="shared" si="34"/>
        <v>98.60499999999999</v>
      </c>
      <c r="AZ68" s="7"/>
      <c r="BA68" s="26">
        <v>1</v>
      </c>
      <c r="BB68" s="80">
        <v>15</v>
      </c>
      <c r="BC68" s="11">
        <v>37</v>
      </c>
      <c r="BD68" s="10">
        <v>7.2</v>
      </c>
      <c r="BE68" s="10">
        <v>7.0580645161290301</v>
      </c>
      <c r="BF68" s="10">
        <v>7</v>
      </c>
      <c r="BG68" s="10">
        <v>7.1</v>
      </c>
      <c r="BH68" s="10">
        <v>7</v>
      </c>
      <c r="BI68" s="36">
        <v>6</v>
      </c>
      <c r="BJ68" s="11">
        <v>6</v>
      </c>
      <c r="BK68" s="10">
        <v>7</v>
      </c>
      <c r="BL68" s="10">
        <v>7</v>
      </c>
      <c r="BM68" s="10">
        <v>7</v>
      </c>
      <c r="BN68" s="10">
        <v>7</v>
      </c>
      <c r="BO68" s="37">
        <v>7</v>
      </c>
      <c r="BP68" s="30"/>
      <c r="BQ68" s="26">
        <v>1</v>
      </c>
      <c r="BR68" s="15"/>
      <c r="BS68" s="75">
        <f t="shared" si="35"/>
        <v>98.60499999999999</v>
      </c>
      <c r="BT68" s="47">
        <f t="shared" si="36"/>
        <v>98.60499999999999</v>
      </c>
      <c r="BU68" s="47">
        <f t="shared" si="37"/>
        <v>0</v>
      </c>
      <c r="BV68" s="76">
        <f t="shared" si="38"/>
        <v>0</v>
      </c>
      <c r="BW68" s="4" t="s">
        <v>134</v>
      </c>
      <c r="BX68" s="8"/>
      <c r="BY68" s="8"/>
      <c r="BZ68" s="8"/>
      <c r="CA68" s="8"/>
    </row>
    <row r="69" spans="1:79" s="2" customFormat="1" ht="21">
      <c r="A69" s="25">
        <v>84</v>
      </c>
      <c r="B69" s="40"/>
      <c r="C69" s="40" t="s">
        <v>225</v>
      </c>
      <c r="D69" s="40" t="s">
        <v>74</v>
      </c>
      <c r="E69" s="25">
        <v>92.95</v>
      </c>
      <c r="F69" s="40"/>
      <c r="G69" s="40" t="s">
        <v>27</v>
      </c>
      <c r="H69" s="40" t="s">
        <v>27</v>
      </c>
      <c r="I69" s="94">
        <f t="shared" ref="I69:I71" si="39">BS69</f>
        <v>92.95</v>
      </c>
      <c r="J69" s="25">
        <v>1</v>
      </c>
      <c r="K69" s="25">
        <v>10</v>
      </c>
      <c r="L69" s="25">
        <v>10</v>
      </c>
      <c r="M69" s="25">
        <v>10</v>
      </c>
      <c r="N69" s="25">
        <v>10</v>
      </c>
      <c r="O69" s="25">
        <v>10</v>
      </c>
      <c r="P69" s="25">
        <v>10</v>
      </c>
      <c r="Q69" s="25">
        <v>10</v>
      </c>
      <c r="R69" s="25">
        <v>10</v>
      </c>
      <c r="S69" s="25">
        <v>54</v>
      </c>
      <c r="T69" s="25">
        <v>10</v>
      </c>
      <c r="U69" s="25">
        <v>10</v>
      </c>
      <c r="V69" s="25">
        <v>10</v>
      </c>
      <c r="W69" s="25">
        <v>11</v>
      </c>
      <c r="X69" s="25">
        <v>11</v>
      </c>
      <c r="Y69" s="25">
        <v>11</v>
      </c>
      <c r="Z69" s="25">
        <v>11</v>
      </c>
      <c r="AA69" s="49">
        <v>11</v>
      </c>
      <c r="AB69" s="24"/>
      <c r="AC69" s="5"/>
      <c r="AD69" s="39"/>
      <c r="AE69" s="49"/>
      <c r="AF69" s="24"/>
      <c r="AG69" s="5">
        <v>71.5</v>
      </c>
      <c r="AH69" s="39"/>
      <c r="AI69" s="49"/>
      <c r="AJ69" s="24"/>
      <c r="AK69" s="5"/>
      <c r="AL69" s="3"/>
      <c r="AM69" s="24">
        <v>1</v>
      </c>
      <c r="AN69" s="24">
        <v>1</v>
      </c>
      <c r="AO69" s="24">
        <v>1</v>
      </c>
      <c r="AP69" s="24">
        <v>1</v>
      </c>
      <c r="AQ69" s="26">
        <v>1</v>
      </c>
      <c r="AR69" s="14"/>
      <c r="AS69" s="26">
        <f t="shared" si="31"/>
        <v>0</v>
      </c>
      <c r="AT69" s="26">
        <f t="shared" si="32"/>
        <v>0</v>
      </c>
      <c r="AU69" s="26">
        <f t="shared" si="33"/>
        <v>92.95</v>
      </c>
      <c r="AV69" s="26"/>
      <c r="AW69" s="26"/>
      <c r="AX69" s="14"/>
      <c r="AY69" s="26">
        <f t="shared" si="34"/>
        <v>92.95</v>
      </c>
      <c r="AZ69" s="7"/>
      <c r="BA69" s="26">
        <v>1</v>
      </c>
      <c r="BB69" s="80">
        <v>16</v>
      </c>
      <c r="BC69" s="11">
        <v>38</v>
      </c>
      <c r="BD69" s="10">
        <v>8.1999999999999993</v>
      </c>
      <c r="BE69" s="10">
        <v>8.0580645161290292</v>
      </c>
      <c r="BF69" s="10">
        <v>8</v>
      </c>
      <c r="BG69" s="10">
        <v>8.1</v>
      </c>
      <c r="BH69" s="10">
        <v>8</v>
      </c>
      <c r="BI69" s="36">
        <v>7</v>
      </c>
      <c r="BJ69" s="11">
        <v>7</v>
      </c>
      <c r="BK69" s="10">
        <v>8</v>
      </c>
      <c r="BL69" s="10">
        <v>8</v>
      </c>
      <c r="BM69" s="10">
        <v>8</v>
      </c>
      <c r="BN69" s="10">
        <v>8</v>
      </c>
      <c r="BO69" s="37">
        <v>8</v>
      </c>
      <c r="BP69" s="30"/>
      <c r="BQ69" s="26">
        <v>1</v>
      </c>
      <c r="BR69" s="15"/>
      <c r="BS69" s="75">
        <f t="shared" si="35"/>
        <v>92.95</v>
      </c>
      <c r="BT69" s="47">
        <f t="shared" si="36"/>
        <v>92.95</v>
      </c>
      <c r="BU69" s="47">
        <f t="shared" si="37"/>
        <v>0</v>
      </c>
      <c r="BV69" s="76">
        <f t="shared" si="38"/>
        <v>0</v>
      </c>
      <c r="BW69" s="4" t="s">
        <v>134</v>
      </c>
      <c r="BX69" s="8"/>
      <c r="BY69" s="8"/>
      <c r="BZ69" s="8"/>
      <c r="CA69" s="8"/>
    </row>
    <row r="70" spans="1:79" s="2" customFormat="1" ht="21">
      <c r="A70" s="25">
        <v>85</v>
      </c>
      <c r="B70" s="40"/>
      <c r="C70" s="40" t="s">
        <v>226</v>
      </c>
      <c r="D70" s="40" t="s">
        <v>227</v>
      </c>
      <c r="E70" s="25">
        <v>92.209000000000003</v>
      </c>
      <c r="F70" s="40"/>
      <c r="G70" s="40" t="s">
        <v>58</v>
      </c>
      <c r="H70" s="40" t="s">
        <v>58</v>
      </c>
      <c r="I70" s="94">
        <f t="shared" si="39"/>
        <v>92.209000000000003</v>
      </c>
      <c r="J70" s="25">
        <v>1</v>
      </c>
      <c r="K70" s="25">
        <v>11</v>
      </c>
      <c r="L70" s="25">
        <v>11</v>
      </c>
      <c r="M70" s="25">
        <v>11</v>
      </c>
      <c r="N70" s="25">
        <v>11</v>
      </c>
      <c r="O70" s="25">
        <v>11</v>
      </c>
      <c r="P70" s="25">
        <v>11</v>
      </c>
      <c r="Q70" s="25">
        <v>11</v>
      </c>
      <c r="R70" s="25">
        <v>11</v>
      </c>
      <c r="S70" s="25">
        <v>55</v>
      </c>
      <c r="T70" s="25">
        <v>11</v>
      </c>
      <c r="U70" s="25">
        <v>11</v>
      </c>
      <c r="V70" s="25">
        <v>11</v>
      </c>
      <c r="W70" s="25">
        <v>12</v>
      </c>
      <c r="X70" s="25">
        <v>12</v>
      </c>
      <c r="Y70" s="25">
        <v>12</v>
      </c>
      <c r="Z70" s="25">
        <v>12</v>
      </c>
      <c r="AA70" s="49">
        <v>12</v>
      </c>
      <c r="AB70" s="24"/>
      <c r="AC70" s="5"/>
      <c r="AD70" s="39"/>
      <c r="AE70" s="49"/>
      <c r="AF70" s="24"/>
      <c r="AG70" s="5">
        <v>70.930000000000007</v>
      </c>
      <c r="AH70" s="39"/>
      <c r="AI70" s="49"/>
      <c r="AJ70" s="24"/>
      <c r="AK70" s="5"/>
      <c r="AL70" s="3"/>
      <c r="AM70" s="24">
        <v>1</v>
      </c>
      <c r="AN70" s="24">
        <v>1</v>
      </c>
      <c r="AO70" s="24">
        <v>1</v>
      </c>
      <c r="AP70" s="24">
        <v>1</v>
      </c>
      <c r="AQ70" s="26">
        <v>1</v>
      </c>
      <c r="AR70" s="14"/>
      <c r="AS70" s="26">
        <f t="shared" si="31"/>
        <v>0</v>
      </c>
      <c r="AT70" s="26">
        <f t="shared" si="32"/>
        <v>0</v>
      </c>
      <c r="AU70" s="26">
        <f t="shared" si="33"/>
        <v>92.209000000000003</v>
      </c>
      <c r="AV70" s="26"/>
      <c r="AW70" s="26"/>
      <c r="AX70" s="14"/>
      <c r="AY70" s="26">
        <f t="shared" si="34"/>
        <v>92.209000000000003</v>
      </c>
      <c r="AZ70" s="7"/>
      <c r="BA70" s="26">
        <v>1</v>
      </c>
      <c r="BB70" s="80">
        <v>17</v>
      </c>
      <c r="BC70" s="11">
        <v>39</v>
      </c>
      <c r="BD70" s="10">
        <v>9.1999999999999993</v>
      </c>
      <c r="BE70" s="10">
        <v>9.0580645161290292</v>
      </c>
      <c r="BF70" s="10">
        <v>9</v>
      </c>
      <c r="BG70" s="10">
        <v>9.1</v>
      </c>
      <c r="BH70" s="10">
        <v>9</v>
      </c>
      <c r="BI70" s="36">
        <v>8</v>
      </c>
      <c r="BJ70" s="11">
        <v>8</v>
      </c>
      <c r="BK70" s="10">
        <v>9</v>
      </c>
      <c r="BL70" s="10">
        <v>9</v>
      </c>
      <c r="BM70" s="10">
        <v>9</v>
      </c>
      <c r="BN70" s="10">
        <v>9</v>
      </c>
      <c r="BO70" s="37">
        <v>9</v>
      </c>
      <c r="BP70" s="30"/>
      <c r="BQ70" s="26">
        <v>1</v>
      </c>
      <c r="BR70" s="15"/>
      <c r="BS70" s="75">
        <f t="shared" si="35"/>
        <v>92.209000000000003</v>
      </c>
      <c r="BT70" s="47">
        <f t="shared" si="36"/>
        <v>92.209000000000003</v>
      </c>
      <c r="BU70" s="47">
        <f t="shared" si="37"/>
        <v>0</v>
      </c>
      <c r="BV70" s="76">
        <f t="shared" si="38"/>
        <v>0</v>
      </c>
      <c r="BW70" s="4" t="s">
        <v>134</v>
      </c>
      <c r="BX70" s="8"/>
      <c r="BY70" s="8"/>
      <c r="BZ70" s="8"/>
      <c r="CA70" s="8"/>
    </row>
    <row r="71" spans="1:79" s="2" customFormat="1" ht="21">
      <c r="A71" s="25">
        <v>86</v>
      </c>
      <c r="B71" s="40"/>
      <c r="C71" s="40" t="s">
        <v>228</v>
      </c>
      <c r="D71" s="40" t="s">
        <v>229</v>
      </c>
      <c r="E71" s="25">
        <v>89.817000000000007</v>
      </c>
      <c r="F71" s="40"/>
      <c r="G71" s="40" t="s">
        <v>173</v>
      </c>
      <c r="H71" s="40" t="s">
        <v>173</v>
      </c>
      <c r="I71" s="94">
        <f t="shared" si="39"/>
        <v>89.817000000000007</v>
      </c>
      <c r="J71" s="25">
        <v>1</v>
      </c>
      <c r="K71" s="25">
        <v>12</v>
      </c>
      <c r="L71" s="25">
        <v>12</v>
      </c>
      <c r="M71" s="25">
        <v>12</v>
      </c>
      <c r="N71" s="25">
        <v>12</v>
      </c>
      <c r="O71" s="25">
        <v>12</v>
      </c>
      <c r="P71" s="25">
        <v>12</v>
      </c>
      <c r="Q71" s="25">
        <v>12</v>
      </c>
      <c r="R71" s="25">
        <v>12</v>
      </c>
      <c r="S71" s="25">
        <v>56</v>
      </c>
      <c r="T71" s="25">
        <v>12</v>
      </c>
      <c r="U71" s="25">
        <v>12</v>
      </c>
      <c r="V71" s="25">
        <v>12</v>
      </c>
      <c r="W71" s="25">
        <v>13</v>
      </c>
      <c r="X71" s="25">
        <v>13</v>
      </c>
      <c r="Y71" s="25">
        <v>13</v>
      </c>
      <c r="Z71" s="25">
        <v>13</v>
      </c>
      <c r="AA71" s="49">
        <v>13</v>
      </c>
      <c r="AB71" s="24"/>
      <c r="AC71" s="5"/>
      <c r="AD71" s="39"/>
      <c r="AE71" s="49"/>
      <c r="AF71" s="24"/>
      <c r="AG71" s="5">
        <v>69.09</v>
      </c>
      <c r="AH71" s="39"/>
      <c r="AI71" s="49"/>
      <c r="AJ71" s="24"/>
      <c r="AK71" s="5"/>
      <c r="AL71" s="3"/>
      <c r="AM71" s="24">
        <v>1</v>
      </c>
      <c r="AN71" s="24">
        <v>1</v>
      </c>
      <c r="AO71" s="24">
        <v>1</v>
      </c>
      <c r="AP71" s="24">
        <v>1</v>
      </c>
      <c r="AQ71" s="26">
        <v>1</v>
      </c>
      <c r="AR71" s="14"/>
      <c r="AS71" s="26">
        <f t="shared" si="31"/>
        <v>0</v>
      </c>
      <c r="AT71" s="26">
        <f t="shared" si="32"/>
        <v>0</v>
      </c>
      <c r="AU71" s="26">
        <f t="shared" si="33"/>
        <v>89.817000000000007</v>
      </c>
      <c r="AV71" s="26"/>
      <c r="AW71" s="26"/>
      <c r="AX71" s="14"/>
      <c r="AY71" s="26">
        <f t="shared" si="34"/>
        <v>89.817000000000007</v>
      </c>
      <c r="AZ71" s="7"/>
      <c r="BA71" s="26">
        <v>1</v>
      </c>
      <c r="BB71" s="80">
        <v>18</v>
      </c>
      <c r="BC71" s="11">
        <v>40</v>
      </c>
      <c r="BD71" s="10">
        <v>10.199999999999999</v>
      </c>
      <c r="BE71" s="10">
        <v>10.058064516129001</v>
      </c>
      <c r="BF71" s="10">
        <v>10</v>
      </c>
      <c r="BG71" s="10">
        <v>10.1</v>
      </c>
      <c r="BH71" s="10">
        <v>10</v>
      </c>
      <c r="BI71" s="36">
        <v>9</v>
      </c>
      <c r="BJ71" s="11">
        <v>9</v>
      </c>
      <c r="BK71" s="10">
        <v>10</v>
      </c>
      <c r="BL71" s="10">
        <v>10</v>
      </c>
      <c r="BM71" s="10">
        <v>10</v>
      </c>
      <c r="BN71" s="10">
        <v>10</v>
      </c>
      <c r="BO71" s="37">
        <v>10</v>
      </c>
      <c r="BP71" s="30"/>
      <c r="BQ71" s="26">
        <v>1</v>
      </c>
      <c r="BR71" s="15"/>
      <c r="BS71" s="75">
        <f t="shared" si="35"/>
        <v>89.817000000000007</v>
      </c>
      <c r="BT71" s="47">
        <f t="shared" si="36"/>
        <v>89.817000000000007</v>
      </c>
      <c r="BU71" s="47">
        <f t="shared" si="37"/>
        <v>0</v>
      </c>
      <c r="BV71" s="76">
        <f t="shared" si="38"/>
        <v>0</v>
      </c>
      <c r="BW71" s="4" t="s">
        <v>134</v>
      </c>
      <c r="BX71" s="8"/>
      <c r="BY71" s="8"/>
      <c r="BZ71" s="8"/>
      <c r="CA71" s="8"/>
    </row>
    <row r="72" spans="1:79" s="2" customFormat="1" ht="18.75">
      <c r="A72" s="25">
        <v>90</v>
      </c>
      <c r="B72" s="40"/>
      <c r="C72" s="40" t="s">
        <v>85</v>
      </c>
      <c r="D72" s="40" t="s">
        <v>99</v>
      </c>
      <c r="E72" s="25">
        <v>299.25</v>
      </c>
      <c r="F72" s="40"/>
      <c r="G72" s="40" t="s">
        <v>32</v>
      </c>
      <c r="H72" s="40" t="s">
        <v>32</v>
      </c>
      <c r="I72" s="94">
        <f t="shared" ref="I72:I127" si="40">BS72</f>
        <v>299.25</v>
      </c>
      <c r="J72" s="25">
        <v>3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49"/>
      <c r="AB72" s="24"/>
      <c r="AC72" s="5"/>
      <c r="AD72" s="39"/>
      <c r="AE72" s="49"/>
      <c r="AF72" s="24"/>
      <c r="AG72" s="5">
        <v>157.5</v>
      </c>
      <c r="AH72" s="39"/>
      <c r="AI72" s="127">
        <v>40.68</v>
      </c>
      <c r="AJ72" s="24"/>
      <c r="AK72" s="5"/>
      <c r="AL72" s="3"/>
      <c r="AM72" s="24">
        <v>1</v>
      </c>
      <c r="AN72" s="24">
        <v>1</v>
      </c>
      <c r="AO72" s="24">
        <v>1.6</v>
      </c>
      <c r="AP72" s="24">
        <v>1</v>
      </c>
      <c r="AQ72" s="26">
        <v>1</v>
      </c>
      <c r="AR72" s="14"/>
      <c r="AS72" s="26">
        <f t="shared" ref="AS72:AS127" si="41">AC72*AM72</f>
        <v>0</v>
      </c>
      <c r="AT72" s="26">
        <f t="shared" ref="AT72:AT127" si="42">AE72+(AE72*(AN72-1))+(AE72*0.1)</f>
        <v>0</v>
      </c>
      <c r="AU72" s="26">
        <f t="shared" ref="AU72:AU127" si="43">AG72+(AG72*(AO72-1))+(AG72*0.3)</f>
        <v>299.25</v>
      </c>
      <c r="AV72" s="26"/>
      <c r="AW72" s="26"/>
      <c r="AX72" s="14"/>
      <c r="AY72" s="26">
        <f t="shared" ref="AY72:AY127" si="44">SUM(AS72:AW72)</f>
        <v>299.25</v>
      </c>
      <c r="AZ72" s="7"/>
      <c r="BA72" s="26">
        <v>1</v>
      </c>
      <c r="BB72" s="80">
        <v>21</v>
      </c>
      <c r="BC72" s="11">
        <v>43</v>
      </c>
      <c r="BD72" s="10">
        <v>13.2</v>
      </c>
      <c r="BE72" s="10">
        <v>13.058064516129001</v>
      </c>
      <c r="BF72" s="10">
        <v>13</v>
      </c>
      <c r="BG72" s="10">
        <v>13.1</v>
      </c>
      <c r="BH72" s="10">
        <v>13</v>
      </c>
      <c r="BI72" s="36">
        <v>12</v>
      </c>
      <c r="BJ72" s="11">
        <v>12</v>
      </c>
      <c r="BK72" s="10">
        <v>13</v>
      </c>
      <c r="BL72" s="10">
        <v>13</v>
      </c>
      <c r="BM72" s="10">
        <v>13</v>
      </c>
      <c r="BN72" s="10">
        <v>13</v>
      </c>
      <c r="BO72" s="37">
        <v>13</v>
      </c>
      <c r="BP72" s="30"/>
      <c r="BQ72" s="26">
        <v>1</v>
      </c>
      <c r="BR72" s="15"/>
      <c r="BS72" s="75">
        <f t="shared" ref="BS72:BS127" si="45">BT72+BU72</f>
        <v>299.25</v>
      </c>
      <c r="BT72" s="47">
        <f t="shared" ref="BT72:BT127" si="46">AY72</f>
        <v>299.25</v>
      </c>
      <c r="BU72" s="47">
        <f t="shared" ref="BU72:BU127" si="47">(AY72*(BA72-1))+(AY72*(BQ72-1))</f>
        <v>0</v>
      </c>
      <c r="BV72" s="76">
        <f t="shared" ref="BV72:BV127" si="48">(BU72/BS72)</f>
        <v>0</v>
      </c>
      <c r="BW72" s="8"/>
      <c r="BX72" s="8"/>
      <c r="BY72" s="8"/>
      <c r="BZ72" s="8"/>
      <c r="CA72" s="8"/>
    </row>
    <row r="73" spans="1:79" s="2" customFormat="1" ht="18.75">
      <c r="A73" s="25">
        <v>91</v>
      </c>
      <c r="B73" s="40"/>
      <c r="C73" s="40" t="s">
        <v>122</v>
      </c>
      <c r="D73" s="40" t="s">
        <v>102</v>
      </c>
      <c r="E73" s="25">
        <v>246.256</v>
      </c>
      <c r="F73" s="40"/>
      <c r="G73" s="40" t="s">
        <v>34</v>
      </c>
      <c r="H73" s="40" t="s">
        <v>34</v>
      </c>
      <c r="I73" s="94">
        <f t="shared" si="40"/>
        <v>246.256</v>
      </c>
      <c r="J73" s="25">
        <v>4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49"/>
      <c r="AB73" s="24"/>
      <c r="AC73" s="5"/>
      <c r="AD73" s="39"/>
      <c r="AE73" s="49"/>
      <c r="AF73" s="24"/>
      <c r="AG73" s="5">
        <v>153.91</v>
      </c>
      <c r="AH73" s="39"/>
      <c r="AI73" s="49"/>
      <c r="AJ73" s="24"/>
      <c r="AK73" s="5"/>
      <c r="AL73" s="3"/>
      <c r="AM73" s="24">
        <v>1</v>
      </c>
      <c r="AN73" s="24">
        <v>1</v>
      </c>
      <c r="AO73" s="24">
        <v>1.3</v>
      </c>
      <c r="AP73" s="24">
        <v>1</v>
      </c>
      <c r="AQ73" s="26">
        <v>1</v>
      </c>
      <c r="AR73" s="14"/>
      <c r="AS73" s="26">
        <f t="shared" si="41"/>
        <v>0</v>
      </c>
      <c r="AT73" s="26">
        <f t="shared" si="42"/>
        <v>0</v>
      </c>
      <c r="AU73" s="26">
        <f t="shared" si="43"/>
        <v>246.256</v>
      </c>
      <c r="AV73" s="26"/>
      <c r="AW73" s="26"/>
      <c r="AX73" s="14"/>
      <c r="AY73" s="26">
        <f t="shared" si="44"/>
        <v>246.256</v>
      </c>
      <c r="AZ73" s="7"/>
      <c r="BA73" s="26">
        <v>1</v>
      </c>
      <c r="BB73" s="80">
        <v>22</v>
      </c>
      <c r="BC73" s="11">
        <v>44</v>
      </c>
      <c r="BD73" s="10">
        <v>14.2</v>
      </c>
      <c r="BE73" s="10">
        <v>14.058064516129001</v>
      </c>
      <c r="BF73" s="10">
        <v>14</v>
      </c>
      <c r="BG73" s="10">
        <v>14.1</v>
      </c>
      <c r="BH73" s="10">
        <v>14</v>
      </c>
      <c r="BI73" s="36">
        <v>13</v>
      </c>
      <c r="BJ73" s="11">
        <v>13</v>
      </c>
      <c r="BK73" s="10">
        <v>14</v>
      </c>
      <c r="BL73" s="10">
        <v>14</v>
      </c>
      <c r="BM73" s="10">
        <v>14</v>
      </c>
      <c r="BN73" s="10">
        <v>14</v>
      </c>
      <c r="BO73" s="37">
        <v>14</v>
      </c>
      <c r="BP73" s="30"/>
      <c r="BQ73" s="26">
        <v>1</v>
      </c>
      <c r="BR73" s="15"/>
      <c r="BS73" s="75">
        <f t="shared" si="45"/>
        <v>246.256</v>
      </c>
      <c r="BT73" s="47">
        <f t="shared" si="46"/>
        <v>246.256</v>
      </c>
      <c r="BU73" s="47">
        <f t="shared" si="47"/>
        <v>0</v>
      </c>
      <c r="BV73" s="76">
        <f t="shared" si="48"/>
        <v>0</v>
      </c>
      <c r="BW73" s="8"/>
      <c r="BX73" s="8"/>
      <c r="BY73" s="8"/>
      <c r="BZ73" s="8"/>
      <c r="CA73" s="8"/>
    </row>
    <row r="74" spans="1:79" s="2" customFormat="1" ht="18.75">
      <c r="A74" s="25">
        <v>92</v>
      </c>
      <c r="B74" s="40"/>
      <c r="C74" s="40" t="s">
        <v>232</v>
      </c>
      <c r="D74" s="40" t="s">
        <v>233</v>
      </c>
      <c r="E74" s="25">
        <v>259.03680000000003</v>
      </c>
      <c r="F74" s="40"/>
      <c r="G74" s="40" t="s">
        <v>28</v>
      </c>
      <c r="H74" s="40" t="s">
        <v>28</v>
      </c>
      <c r="I74" s="94">
        <f t="shared" si="40"/>
        <v>259.03680000000003</v>
      </c>
      <c r="J74" s="25">
        <v>5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49"/>
      <c r="AB74" s="24"/>
      <c r="AC74" s="5"/>
      <c r="AD74" s="39"/>
      <c r="AE74" s="49"/>
      <c r="AF74" s="24"/>
      <c r="AG74" s="5">
        <v>147.18</v>
      </c>
      <c r="AH74" s="39"/>
      <c r="AI74" s="127">
        <v>66.27</v>
      </c>
      <c r="AJ74" s="24"/>
      <c r="AK74" s="5"/>
      <c r="AL74" s="3"/>
      <c r="AM74" s="24">
        <v>1</v>
      </c>
      <c r="AN74" s="24">
        <v>1</v>
      </c>
      <c r="AO74" s="24">
        <v>1.3</v>
      </c>
      <c r="AP74" s="24">
        <v>1</v>
      </c>
      <c r="AQ74" s="26">
        <v>1</v>
      </c>
      <c r="AR74" s="14"/>
      <c r="AS74" s="26">
        <f t="shared" si="41"/>
        <v>0</v>
      </c>
      <c r="AT74" s="26">
        <f t="shared" si="42"/>
        <v>0</v>
      </c>
      <c r="AU74" s="26">
        <f t="shared" si="43"/>
        <v>235.488</v>
      </c>
      <c r="AV74" s="26"/>
      <c r="AW74" s="26"/>
      <c r="AX74" s="14"/>
      <c r="AY74" s="26">
        <f t="shared" si="44"/>
        <v>235.488</v>
      </c>
      <c r="AZ74" s="7"/>
      <c r="BA74" s="26">
        <v>1.1000000000000001</v>
      </c>
      <c r="BB74" s="80">
        <v>23</v>
      </c>
      <c r="BC74" s="11">
        <v>45</v>
      </c>
      <c r="BD74" s="10">
        <v>15.2</v>
      </c>
      <c r="BE74" s="10">
        <v>15.058064516129001</v>
      </c>
      <c r="BF74" s="10">
        <v>15</v>
      </c>
      <c r="BG74" s="10">
        <v>15.1</v>
      </c>
      <c r="BH74" s="10">
        <v>15</v>
      </c>
      <c r="BI74" s="36">
        <v>14</v>
      </c>
      <c r="BJ74" s="11">
        <v>14</v>
      </c>
      <c r="BK74" s="10">
        <v>15</v>
      </c>
      <c r="BL74" s="10">
        <v>15</v>
      </c>
      <c r="BM74" s="10">
        <v>15</v>
      </c>
      <c r="BN74" s="10">
        <v>15</v>
      </c>
      <c r="BO74" s="37">
        <v>15</v>
      </c>
      <c r="BP74" s="30"/>
      <c r="BQ74" s="26">
        <v>1</v>
      </c>
      <c r="BR74" s="15"/>
      <c r="BS74" s="75">
        <f t="shared" si="45"/>
        <v>259.03680000000003</v>
      </c>
      <c r="BT74" s="47">
        <f t="shared" si="46"/>
        <v>235.488</v>
      </c>
      <c r="BU74" s="47">
        <f t="shared" si="47"/>
        <v>23.548800000000021</v>
      </c>
      <c r="BV74" s="76">
        <f t="shared" si="48"/>
        <v>9.0909090909090981E-2</v>
      </c>
      <c r="BW74" s="8"/>
      <c r="BX74" s="8"/>
      <c r="BY74" s="8"/>
      <c r="BZ74" s="8"/>
      <c r="CA74" s="8"/>
    </row>
    <row r="75" spans="1:79" s="2" customFormat="1" ht="18.75">
      <c r="A75" s="25">
        <v>93</v>
      </c>
      <c r="B75" s="40"/>
      <c r="C75" s="40" t="s">
        <v>234</v>
      </c>
      <c r="D75" s="40" t="s">
        <v>235</v>
      </c>
      <c r="E75" s="25">
        <v>195.42400000000001</v>
      </c>
      <c r="F75" s="40"/>
      <c r="G75" s="40" t="s">
        <v>297</v>
      </c>
      <c r="H75" s="40" t="s">
        <v>297</v>
      </c>
      <c r="I75" s="94">
        <f t="shared" si="40"/>
        <v>195.42400000000001</v>
      </c>
      <c r="J75" s="25">
        <v>6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49"/>
      <c r="AB75" s="24"/>
      <c r="AC75" s="5"/>
      <c r="AD75" s="39"/>
      <c r="AE75" s="49"/>
      <c r="AF75" s="24"/>
      <c r="AG75" s="5">
        <v>122.14</v>
      </c>
      <c r="AH75" s="39"/>
      <c r="AI75" s="127">
        <v>31.21</v>
      </c>
      <c r="AJ75" s="24"/>
      <c r="AK75" s="5"/>
      <c r="AL75" s="3"/>
      <c r="AM75" s="24">
        <v>1</v>
      </c>
      <c r="AN75" s="24">
        <v>1</v>
      </c>
      <c r="AO75" s="24">
        <v>1.3</v>
      </c>
      <c r="AP75" s="24">
        <v>1</v>
      </c>
      <c r="AQ75" s="26">
        <v>1</v>
      </c>
      <c r="AR75" s="14"/>
      <c r="AS75" s="26">
        <f t="shared" si="41"/>
        <v>0</v>
      </c>
      <c r="AT75" s="26">
        <f t="shared" si="42"/>
        <v>0</v>
      </c>
      <c r="AU75" s="26">
        <f t="shared" si="43"/>
        <v>195.42400000000001</v>
      </c>
      <c r="AV75" s="26"/>
      <c r="AW75" s="26"/>
      <c r="AX75" s="14"/>
      <c r="AY75" s="26">
        <f t="shared" si="44"/>
        <v>195.42400000000001</v>
      </c>
      <c r="AZ75" s="7"/>
      <c r="BA75" s="26">
        <v>1</v>
      </c>
      <c r="BB75" s="80">
        <v>24</v>
      </c>
      <c r="BC75" s="11">
        <v>46</v>
      </c>
      <c r="BD75" s="10">
        <v>16.2</v>
      </c>
      <c r="BE75" s="10">
        <v>16.058064516129001</v>
      </c>
      <c r="BF75" s="10">
        <v>16</v>
      </c>
      <c r="BG75" s="10">
        <v>16.100000000000001</v>
      </c>
      <c r="BH75" s="10">
        <v>16</v>
      </c>
      <c r="BI75" s="36">
        <v>15</v>
      </c>
      <c r="BJ75" s="11">
        <v>15</v>
      </c>
      <c r="BK75" s="10">
        <v>16</v>
      </c>
      <c r="BL75" s="10">
        <v>16</v>
      </c>
      <c r="BM75" s="10">
        <v>16</v>
      </c>
      <c r="BN75" s="10">
        <v>16</v>
      </c>
      <c r="BO75" s="37">
        <v>16</v>
      </c>
      <c r="BP75" s="30"/>
      <c r="BQ75" s="26">
        <v>1</v>
      </c>
      <c r="BR75" s="15"/>
      <c r="BS75" s="75">
        <f t="shared" si="45"/>
        <v>195.42400000000001</v>
      </c>
      <c r="BT75" s="47">
        <f t="shared" si="46"/>
        <v>195.42400000000001</v>
      </c>
      <c r="BU75" s="47">
        <f t="shared" si="47"/>
        <v>0</v>
      </c>
      <c r="BV75" s="76">
        <f t="shared" si="48"/>
        <v>0</v>
      </c>
      <c r="BW75" s="8"/>
      <c r="BX75" s="8"/>
      <c r="BY75" s="8"/>
      <c r="BZ75" s="8"/>
      <c r="CA75" s="8"/>
    </row>
    <row r="76" spans="1:79" s="2" customFormat="1" ht="18.75">
      <c r="A76" s="25">
        <v>94</v>
      </c>
      <c r="B76" s="40"/>
      <c r="C76" s="40" t="s">
        <v>116</v>
      </c>
      <c r="D76" s="40" t="s">
        <v>102</v>
      </c>
      <c r="E76" s="25">
        <v>146.75200000000001</v>
      </c>
      <c r="F76" s="40"/>
      <c r="G76" s="40" t="s">
        <v>30</v>
      </c>
      <c r="H76" s="40" t="s">
        <v>30</v>
      </c>
      <c r="I76" s="94">
        <f t="shared" si="40"/>
        <v>146.75200000000001</v>
      </c>
      <c r="J76" s="25">
        <v>7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49"/>
      <c r="AB76" s="24"/>
      <c r="AC76" s="5"/>
      <c r="AD76" s="39"/>
      <c r="AE76" s="49"/>
      <c r="AF76" s="24"/>
      <c r="AG76" s="5">
        <v>91.72</v>
      </c>
      <c r="AH76" s="39"/>
      <c r="AI76" s="49"/>
      <c r="AJ76" s="24"/>
      <c r="AK76" s="5"/>
      <c r="AL76" s="3"/>
      <c r="AM76" s="24">
        <v>1</v>
      </c>
      <c r="AN76" s="24">
        <v>1</v>
      </c>
      <c r="AO76" s="24">
        <v>1.3</v>
      </c>
      <c r="AP76" s="24">
        <v>1</v>
      </c>
      <c r="AQ76" s="26">
        <v>1</v>
      </c>
      <c r="AR76" s="14"/>
      <c r="AS76" s="26">
        <f t="shared" si="41"/>
        <v>0</v>
      </c>
      <c r="AT76" s="26">
        <f t="shared" si="42"/>
        <v>0</v>
      </c>
      <c r="AU76" s="26">
        <f t="shared" si="43"/>
        <v>146.75200000000001</v>
      </c>
      <c r="AV76" s="26"/>
      <c r="AW76" s="26"/>
      <c r="AX76" s="14"/>
      <c r="AY76" s="26">
        <f t="shared" si="44"/>
        <v>146.75200000000001</v>
      </c>
      <c r="AZ76" s="7"/>
      <c r="BA76" s="26">
        <v>1</v>
      </c>
      <c r="BB76" s="80">
        <v>25</v>
      </c>
      <c r="BC76" s="11">
        <v>47</v>
      </c>
      <c r="BD76" s="10">
        <v>17.2</v>
      </c>
      <c r="BE76" s="10">
        <v>17.058064516129001</v>
      </c>
      <c r="BF76" s="10">
        <v>17</v>
      </c>
      <c r="BG76" s="10">
        <v>17.100000000000001</v>
      </c>
      <c r="BH76" s="10">
        <v>17</v>
      </c>
      <c r="BI76" s="36">
        <v>16</v>
      </c>
      <c r="BJ76" s="11">
        <v>16</v>
      </c>
      <c r="BK76" s="10">
        <v>17</v>
      </c>
      <c r="BL76" s="10">
        <v>17</v>
      </c>
      <c r="BM76" s="10">
        <v>17</v>
      </c>
      <c r="BN76" s="10">
        <v>17</v>
      </c>
      <c r="BO76" s="37">
        <v>17</v>
      </c>
      <c r="BP76" s="30"/>
      <c r="BQ76" s="26">
        <v>1</v>
      </c>
      <c r="BR76" s="15"/>
      <c r="BS76" s="75">
        <f t="shared" si="45"/>
        <v>146.75200000000001</v>
      </c>
      <c r="BT76" s="47">
        <f t="shared" si="46"/>
        <v>146.75200000000001</v>
      </c>
      <c r="BU76" s="47">
        <f t="shared" si="47"/>
        <v>0</v>
      </c>
      <c r="BV76" s="76">
        <f t="shared" si="48"/>
        <v>0</v>
      </c>
      <c r="BW76" s="8"/>
      <c r="BX76" s="8"/>
      <c r="BY76" s="8"/>
      <c r="BZ76" s="8"/>
      <c r="CA76" s="8"/>
    </row>
    <row r="77" spans="1:79" s="2" customFormat="1" ht="18.75">
      <c r="A77" s="25">
        <v>95</v>
      </c>
      <c r="B77" s="40"/>
      <c r="C77" s="40" t="s">
        <v>177</v>
      </c>
      <c r="D77" s="40" t="s">
        <v>178</v>
      </c>
      <c r="E77" s="25">
        <v>443.51400000000001</v>
      </c>
      <c r="F77" s="40"/>
      <c r="G77" s="40" t="s">
        <v>179</v>
      </c>
      <c r="H77" s="40" t="s">
        <v>179</v>
      </c>
      <c r="I77" s="94">
        <f t="shared" si="40"/>
        <v>443.51400000000001</v>
      </c>
      <c r="J77" s="25">
        <v>8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49"/>
      <c r="AB77" s="24"/>
      <c r="AC77" s="5"/>
      <c r="AD77" s="39"/>
      <c r="AE77" s="127">
        <v>194.04</v>
      </c>
      <c r="AF77" s="24"/>
      <c r="AG77" s="5">
        <v>87.42</v>
      </c>
      <c r="AH77" s="39"/>
      <c r="AI77" s="127">
        <v>26.94</v>
      </c>
      <c r="AJ77" s="24"/>
      <c r="AK77" s="5"/>
      <c r="AL77" s="3"/>
      <c r="AM77" s="24">
        <v>1</v>
      </c>
      <c r="AN77" s="24">
        <v>1.6</v>
      </c>
      <c r="AO77" s="24">
        <v>1</v>
      </c>
      <c r="AP77" s="24">
        <v>1</v>
      </c>
      <c r="AQ77" s="26">
        <v>1</v>
      </c>
      <c r="AR77" s="14"/>
      <c r="AS77" s="26">
        <f t="shared" si="41"/>
        <v>0</v>
      </c>
      <c r="AT77" s="26">
        <f t="shared" si="42"/>
        <v>329.86799999999999</v>
      </c>
      <c r="AU77" s="26">
        <f t="shared" si="43"/>
        <v>113.646</v>
      </c>
      <c r="AV77" s="26"/>
      <c r="AW77" s="26"/>
      <c r="AX77" s="14"/>
      <c r="AY77" s="26">
        <f t="shared" si="44"/>
        <v>443.51400000000001</v>
      </c>
      <c r="AZ77" s="7"/>
      <c r="BA77" s="26">
        <v>1</v>
      </c>
      <c r="BB77" s="80">
        <v>26</v>
      </c>
      <c r="BC77" s="11">
        <v>48</v>
      </c>
      <c r="BD77" s="10">
        <v>18.2</v>
      </c>
      <c r="BE77" s="10">
        <v>18.058064516129001</v>
      </c>
      <c r="BF77" s="10">
        <v>18</v>
      </c>
      <c r="BG77" s="10">
        <v>18.100000000000001</v>
      </c>
      <c r="BH77" s="10">
        <v>18</v>
      </c>
      <c r="BI77" s="36">
        <v>17</v>
      </c>
      <c r="BJ77" s="11">
        <v>17</v>
      </c>
      <c r="BK77" s="10">
        <v>18</v>
      </c>
      <c r="BL77" s="10">
        <v>18</v>
      </c>
      <c r="BM77" s="10">
        <v>18</v>
      </c>
      <c r="BN77" s="10">
        <v>18</v>
      </c>
      <c r="BO77" s="37">
        <v>18</v>
      </c>
      <c r="BP77" s="30"/>
      <c r="BQ77" s="26">
        <v>1</v>
      </c>
      <c r="BR77" s="15"/>
      <c r="BS77" s="75">
        <f t="shared" si="45"/>
        <v>443.51400000000001</v>
      </c>
      <c r="BT77" s="47">
        <f t="shared" si="46"/>
        <v>443.51400000000001</v>
      </c>
      <c r="BU77" s="47">
        <f t="shared" si="47"/>
        <v>0</v>
      </c>
      <c r="BV77" s="76">
        <f t="shared" si="48"/>
        <v>0</v>
      </c>
      <c r="BW77" s="8"/>
      <c r="BX77" s="8"/>
      <c r="BY77" s="8"/>
      <c r="BZ77" s="8"/>
      <c r="CA77" s="8"/>
    </row>
    <row r="78" spans="1:79" s="2" customFormat="1" ht="18.75">
      <c r="A78" s="25">
        <v>96</v>
      </c>
      <c r="B78" s="40"/>
      <c r="C78" s="40" t="s">
        <v>146</v>
      </c>
      <c r="D78" s="40" t="s">
        <v>147</v>
      </c>
      <c r="E78" s="25">
        <v>509.54300000000006</v>
      </c>
      <c r="F78" s="40"/>
      <c r="G78" s="40" t="s">
        <v>26</v>
      </c>
      <c r="H78" s="40" t="s">
        <v>26</v>
      </c>
      <c r="I78" s="94">
        <f t="shared" si="40"/>
        <v>509.54300000000006</v>
      </c>
      <c r="J78" s="25">
        <v>9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49"/>
      <c r="AB78" s="24"/>
      <c r="AC78" s="5"/>
      <c r="AD78" s="39"/>
      <c r="AE78" s="127">
        <v>212.52</v>
      </c>
      <c r="AF78" s="24"/>
      <c r="AG78" s="5">
        <v>81.349999999999994</v>
      </c>
      <c r="AH78" s="39"/>
      <c r="AI78" s="49"/>
      <c r="AJ78" s="24"/>
      <c r="AK78" s="5"/>
      <c r="AL78" s="3"/>
      <c r="AM78" s="24">
        <v>1</v>
      </c>
      <c r="AN78" s="24">
        <v>1.8</v>
      </c>
      <c r="AO78" s="24">
        <v>1</v>
      </c>
      <c r="AP78" s="24">
        <v>1</v>
      </c>
      <c r="AQ78" s="26">
        <v>1</v>
      </c>
      <c r="AR78" s="14"/>
      <c r="AS78" s="26">
        <f t="shared" si="41"/>
        <v>0</v>
      </c>
      <c r="AT78" s="26">
        <f t="shared" si="42"/>
        <v>403.78800000000007</v>
      </c>
      <c r="AU78" s="26">
        <f t="shared" si="43"/>
        <v>105.755</v>
      </c>
      <c r="AV78" s="26"/>
      <c r="AW78" s="26"/>
      <c r="AX78" s="14"/>
      <c r="AY78" s="26">
        <f t="shared" si="44"/>
        <v>509.54300000000006</v>
      </c>
      <c r="AZ78" s="7"/>
      <c r="BA78" s="26">
        <v>1</v>
      </c>
      <c r="BB78" s="80">
        <v>27</v>
      </c>
      <c r="BC78" s="11">
        <v>49</v>
      </c>
      <c r="BD78" s="10">
        <v>19.2</v>
      </c>
      <c r="BE78" s="10">
        <v>19.058064516129001</v>
      </c>
      <c r="BF78" s="10">
        <v>19</v>
      </c>
      <c r="BG78" s="10">
        <v>19.100000000000001</v>
      </c>
      <c r="BH78" s="10">
        <v>19</v>
      </c>
      <c r="BI78" s="36">
        <v>18</v>
      </c>
      <c r="BJ78" s="11">
        <v>18</v>
      </c>
      <c r="BK78" s="10">
        <v>19</v>
      </c>
      <c r="BL78" s="10">
        <v>19</v>
      </c>
      <c r="BM78" s="10">
        <v>19</v>
      </c>
      <c r="BN78" s="10">
        <v>19</v>
      </c>
      <c r="BO78" s="37">
        <v>19</v>
      </c>
      <c r="BP78" s="30"/>
      <c r="BQ78" s="26">
        <v>1</v>
      </c>
      <c r="BR78" s="15"/>
      <c r="BS78" s="75">
        <f t="shared" si="45"/>
        <v>509.54300000000006</v>
      </c>
      <c r="BT78" s="47">
        <f t="shared" si="46"/>
        <v>509.54300000000006</v>
      </c>
      <c r="BU78" s="47">
        <f t="shared" si="47"/>
        <v>0</v>
      </c>
      <c r="BV78" s="76">
        <f t="shared" si="48"/>
        <v>0</v>
      </c>
      <c r="BW78" s="8"/>
      <c r="BX78" s="8"/>
      <c r="BY78" s="8"/>
      <c r="BZ78" s="8"/>
      <c r="CA78" s="8"/>
    </row>
    <row r="79" spans="1:79" s="2" customFormat="1" ht="18.75">
      <c r="A79" s="25">
        <v>97</v>
      </c>
      <c r="B79" s="40"/>
      <c r="C79" s="40" t="s">
        <v>161</v>
      </c>
      <c r="D79" s="40" t="s">
        <v>108</v>
      </c>
      <c r="E79" s="25">
        <v>570.28800000000001</v>
      </c>
      <c r="F79" s="40"/>
      <c r="G79" s="40" t="s">
        <v>123</v>
      </c>
      <c r="H79" s="40" t="s">
        <v>123</v>
      </c>
      <c r="I79" s="94">
        <f t="shared" si="40"/>
        <v>570.28800000000001</v>
      </c>
      <c r="J79" s="25">
        <v>10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49"/>
      <c r="AB79" s="24"/>
      <c r="AC79" s="5"/>
      <c r="AD79" s="39"/>
      <c r="AE79" s="127">
        <v>223.93</v>
      </c>
      <c r="AF79" s="24"/>
      <c r="AG79" s="5">
        <v>76.95</v>
      </c>
      <c r="AH79" s="39"/>
      <c r="AI79" s="49"/>
      <c r="AJ79" s="24"/>
      <c r="AK79" s="5"/>
      <c r="AL79" s="3"/>
      <c r="AM79" s="24">
        <v>1</v>
      </c>
      <c r="AN79" s="24">
        <v>2</v>
      </c>
      <c r="AO79" s="24">
        <v>1</v>
      </c>
      <c r="AP79" s="24">
        <v>1</v>
      </c>
      <c r="AQ79" s="26">
        <v>1</v>
      </c>
      <c r="AR79" s="14"/>
      <c r="AS79" s="26">
        <f t="shared" si="41"/>
        <v>0</v>
      </c>
      <c r="AT79" s="26">
        <f t="shared" si="42"/>
        <v>470.25300000000004</v>
      </c>
      <c r="AU79" s="26">
        <f t="shared" si="43"/>
        <v>100.035</v>
      </c>
      <c r="AV79" s="26"/>
      <c r="AW79" s="26"/>
      <c r="AX79" s="14"/>
      <c r="AY79" s="26">
        <f t="shared" si="44"/>
        <v>570.28800000000001</v>
      </c>
      <c r="AZ79" s="7"/>
      <c r="BA79" s="26">
        <v>1</v>
      </c>
      <c r="BB79" s="80">
        <v>28</v>
      </c>
      <c r="BC79" s="11">
        <v>50</v>
      </c>
      <c r="BD79" s="10">
        <v>20.2</v>
      </c>
      <c r="BE79" s="10">
        <v>20.058064516129001</v>
      </c>
      <c r="BF79" s="10">
        <v>20</v>
      </c>
      <c r="BG79" s="10">
        <v>20.100000000000001</v>
      </c>
      <c r="BH79" s="10">
        <v>20</v>
      </c>
      <c r="BI79" s="36">
        <v>19</v>
      </c>
      <c r="BJ79" s="11">
        <v>19</v>
      </c>
      <c r="BK79" s="10">
        <v>20</v>
      </c>
      <c r="BL79" s="10">
        <v>20</v>
      </c>
      <c r="BM79" s="10">
        <v>20</v>
      </c>
      <c r="BN79" s="10">
        <v>20</v>
      </c>
      <c r="BO79" s="37">
        <v>20</v>
      </c>
      <c r="BP79" s="30"/>
      <c r="BQ79" s="26">
        <v>1</v>
      </c>
      <c r="BR79" s="15"/>
      <c r="BS79" s="75">
        <f t="shared" si="45"/>
        <v>570.28800000000001</v>
      </c>
      <c r="BT79" s="47">
        <f t="shared" si="46"/>
        <v>570.28800000000001</v>
      </c>
      <c r="BU79" s="47">
        <f t="shared" si="47"/>
        <v>0</v>
      </c>
      <c r="BV79" s="76">
        <f t="shared" si="48"/>
        <v>0</v>
      </c>
      <c r="BW79" s="8"/>
      <c r="BX79" s="8"/>
      <c r="BY79" s="8"/>
      <c r="BZ79" s="8"/>
      <c r="CA79" s="8"/>
    </row>
    <row r="80" spans="1:79" s="2" customFormat="1" ht="18.75">
      <c r="A80" s="25">
        <v>98</v>
      </c>
      <c r="B80" s="40"/>
      <c r="C80" s="40" t="s">
        <v>236</v>
      </c>
      <c r="D80" s="40" t="s">
        <v>139</v>
      </c>
      <c r="E80" s="25">
        <v>280.75099999999998</v>
      </c>
      <c r="F80" s="40"/>
      <c r="G80" s="40" t="s">
        <v>244</v>
      </c>
      <c r="H80" s="40" t="s">
        <v>244</v>
      </c>
      <c r="I80" s="94">
        <f t="shared" si="40"/>
        <v>280.75099999999998</v>
      </c>
      <c r="J80" s="25">
        <v>11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49"/>
      <c r="AB80" s="24"/>
      <c r="AC80" s="5"/>
      <c r="AD80" s="39"/>
      <c r="AE80" s="127">
        <v>137.18</v>
      </c>
      <c r="AF80" s="24"/>
      <c r="AG80" s="5">
        <v>68.23</v>
      </c>
      <c r="AH80" s="39"/>
      <c r="AI80" s="49"/>
      <c r="AJ80" s="24"/>
      <c r="AK80" s="5"/>
      <c r="AL80" s="3"/>
      <c r="AM80" s="24">
        <v>1</v>
      </c>
      <c r="AN80" s="24">
        <v>1.3</v>
      </c>
      <c r="AO80" s="24">
        <v>1</v>
      </c>
      <c r="AP80" s="24">
        <v>1</v>
      </c>
      <c r="AQ80" s="26">
        <v>1</v>
      </c>
      <c r="AR80" s="14"/>
      <c r="AS80" s="26">
        <f t="shared" si="41"/>
        <v>0</v>
      </c>
      <c r="AT80" s="26">
        <f t="shared" si="42"/>
        <v>192.05199999999999</v>
      </c>
      <c r="AU80" s="26">
        <f t="shared" si="43"/>
        <v>88.699000000000012</v>
      </c>
      <c r="AV80" s="26"/>
      <c r="AW80" s="26"/>
      <c r="AX80" s="14"/>
      <c r="AY80" s="26">
        <f t="shared" si="44"/>
        <v>280.75099999999998</v>
      </c>
      <c r="AZ80" s="7"/>
      <c r="BA80" s="26">
        <v>1</v>
      </c>
      <c r="BB80" s="80">
        <v>29</v>
      </c>
      <c r="BC80" s="11">
        <v>51</v>
      </c>
      <c r="BD80" s="10">
        <v>21.2</v>
      </c>
      <c r="BE80" s="10">
        <v>21.058064516129001</v>
      </c>
      <c r="BF80" s="10">
        <v>21</v>
      </c>
      <c r="BG80" s="10">
        <v>21.1</v>
      </c>
      <c r="BH80" s="10">
        <v>21</v>
      </c>
      <c r="BI80" s="36">
        <v>20</v>
      </c>
      <c r="BJ80" s="11">
        <v>20</v>
      </c>
      <c r="BK80" s="10">
        <v>21</v>
      </c>
      <c r="BL80" s="10">
        <v>21</v>
      </c>
      <c r="BM80" s="10">
        <v>21</v>
      </c>
      <c r="BN80" s="10">
        <v>21</v>
      </c>
      <c r="BO80" s="37">
        <v>21</v>
      </c>
      <c r="BP80" s="30"/>
      <c r="BQ80" s="26">
        <v>1</v>
      </c>
      <c r="BR80" s="15"/>
      <c r="BS80" s="75">
        <f t="shared" si="45"/>
        <v>280.75099999999998</v>
      </c>
      <c r="BT80" s="47">
        <f t="shared" si="46"/>
        <v>280.75099999999998</v>
      </c>
      <c r="BU80" s="47">
        <f t="shared" si="47"/>
        <v>0</v>
      </c>
      <c r="BV80" s="76">
        <f t="shared" si="48"/>
        <v>0</v>
      </c>
      <c r="BW80" s="8"/>
      <c r="BX80" s="8"/>
      <c r="BY80" s="8"/>
      <c r="BZ80" s="8"/>
      <c r="CA80" s="8"/>
    </row>
    <row r="81" spans="1:79" s="2" customFormat="1" ht="18.75">
      <c r="A81" s="25">
        <v>99</v>
      </c>
      <c r="B81" s="40"/>
      <c r="C81" s="40" t="s">
        <v>237</v>
      </c>
      <c r="D81" s="40" t="s">
        <v>238</v>
      </c>
      <c r="E81" s="25">
        <v>87.632999999999996</v>
      </c>
      <c r="F81" s="40"/>
      <c r="G81" s="40" t="s">
        <v>245</v>
      </c>
      <c r="H81" s="40" t="s">
        <v>245</v>
      </c>
      <c r="I81" s="94">
        <f t="shared" si="40"/>
        <v>87.632999999999996</v>
      </c>
      <c r="J81" s="25">
        <v>12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49"/>
      <c r="AB81" s="24"/>
      <c r="AC81" s="5"/>
      <c r="AD81" s="39"/>
      <c r="AE81" s="49"/>
      <c r="AF81" s="24"/>
      <c r="AG81" s="5">
        <v>67.41</v>
      </c>
      <c r="AH81" s="39"/>
      <c r="AI81" s="49"/>
      <c r="AJ81" s="24"/>
      <c r="AK81" s="5"/>
      <c r="AL81" s="3"/>
      <c r="AM81" s="24">
        <v>1</v>
      </c>
      <c r="AN81" s="24">
        <v>1</v>
      </c>
      <c r="AO81" s="24">
        <v>1</v>
      </c>
      <c r="AP81" s="24">
        <v>1</v>
      </c>
      <c r="AQ81" s="26">
        <v>1</v>
      </c>
      <c r="AR81" s="14"/>
      <c r="AS81" s="26">
        <f t="shared" si="41"/>
        <v>0</v>
      </c>
      <c r="AT81" s="26">
        <f t="shared" si="42"/>
        <v>0</v>
      </c>
      <c r="AU81" s="26">
        <f t="shared" si="43"/>
        <v>87.632999999999996</v>
      </c>
      <c r="AV81" s="26"/>
      <c r="AW81" s="26"/>
      <c r="AX81" s="14"/>
      <c r="AY81" s="26">
        <f t="shared" si="44"/>
        <v>87.632999999999996</v>
      </c>
      <c r="AZ81" s="7"/>
      <c r="BA81" s="26">
        <v>1</v>
      </c>
      <c r="BB81" s="80">
        <v>30</v>
      </c>
      <c r="BC81" s="11">
        <v>52</v>
      </c>
      <c r="BD81" s="10">
        <v>22.2</v>
      </c>
      <c r="BE81" s="10">
        <v>22.058064516129001</v>
      </c>
      <c r="BF81" s="10">
        <v>22</v>
      </c>
      <c r="BG81" s="10">
        <v>22.1</v>
      </c>
      <c r="BH81" s="10">
        <v>22</v>
      </c>
      <c r="BI81" s="36">
        <v>21</v>
      </c>
      <c r="BJ81" s="11">
        <v>21</v>
      </c>
      <c r="BK81" s="10">
        <v>22</v>
      </c>
      <c r="BL81" s="10">
        <v>22</v>
      </c>
      <c r="BM81" s="10">
        <v>22</v>
      </c>
      <c r="BN81" s="10">
        <v>22</v>
      </c>
      <c r="BO81" s="37">
        <v>22</v>
      </c>
      <c r="BP81" s="30"/>
      <c r="BQ81" s="26">
        <v>1</v>
      </c>
      <c r="BR81" s="15"/>
      <c r="BS81" s="75">
        <f t="shared" si="45"/>
        <v>87.632999999999996</v>
      </c>
      <c r="BT81" s="47">
        <f t="shared" si="46"/>
        <v>87.632999999999996</v>
      </c>
      <c r="BU81" s="47">
        <f t="shared" si="47"/>
        <v>0</v>
      </c>
      <c r="BV81" s="76">
        <f t="shared" si="48"/>
        <v>0</v>
      </c>
      <c r="BW81" s="8"/>
      <c r="BX81" s="8"/>
      <c r="BY81" s="8"/>
      <c r="BZ81" s="8"/>
      <c r="CA81" s="8"/>
    </row>
    <row r="82" spans="1:79" s="2" customFormat="1" ht="18.75">
      <c r="A82" s="25">
        <v>100</v>
      </c>
      <c r="B82" s="40"/>
      <c r="C82" s="40" t="s">
        <v>209</v>
      </c>
      <c r="D82" s="40" t="s">
        <v>239</v>
      </c>
      <c r="E82" s="25">
        <v>87.424999999999997</v>
      </c>
      <c r="F82" s="40"/>
      <c r="G82" s="40" t="s">
        <v>25</v>
      </c>
      <c r="H82" s="40" t="s">
        <v>25</v>
      </c>
      <c r="I82" s="94">
        <f t="shared" si="40"/>
        <v>87.424999999999997</v>
      </c>
      <c r="J82" s="25">
        <v>13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49"/>
      <c r="AB82" s="24"/>
      <c r="AC82" s="5"/>
      <c r="AD82" s="39"/>
      <c r="AE82" s="49"/>
      <c r="AF82" s="24"/>
      <c r="AG82" s="5">
        <v>67.25</v>
      </c>
      <c r="AH82" s="39"/>
      <c r="AI82" s="127">
        <v>38.99</v>
      </c>
      <c r="AJ82" s="24"/>
      <c r="AK82" s="5"/>
      <c r="AL82" s="3"/>
      <c r="AM82" s="24">
        <v>1</v>
      </c>
      <c r="AN82" s="24">
        <v>1</v>
      </c>
      <c r="AO82" s="24">
        <v>1</v>
      </c>
      <c r="AP82" s="24">
        <v>1</v>
      </c>
      <c r="AQ82" s="26">
        <v>1</v>
      </c>
      <c r="AR82" s="14"/>
      <c r="AS82" s="26">
        <f t="shared" si="41"/>
        <v>0</v>
      </c>
      <c r="AT82" s="26">
        <f t="shared" si="42"/>
        <v>0</v>
      </c>
      <c r="AU82" s="26">
        <f t="shared" si="43"/>
        <v>87.424999999999997</v>
      </c>
      <c r="AV82" s="26"/>
      <c r="AW82" s="26"/>
      <c r="AX82" s="14"/>
      <c r="AY82" s="26">
        <f t="shared" si="44"/>
        <v>87.424999999999997</v>
      </c>
      <c r="AZ82" s="7"/>
      <c r="BA82" s="26">
        <v>1</v>
      </c>
      <c r="BB82" s="80">
        <v>31</v>
      </c>
      <c r="BC82" s="11">
        <v>53</v>
      </c>
      <c r="BD82" s="10">
        <v>23.2</v>
      </c>
      <c r="BE82" s="10">
        <v>23.058064516129001</v>
      </c>
      <c r="BF82" s="10">
        <v>23</v>
      </c>
      <c r="BG82" s="10">
        <v>23.1</v>
      </c>
      <c r="BH82" s="10">
        <v>23</v>
      </c>
      <c r="BI82" s="36">
        <v>22</v>
      </c>
      <c r="BJ82" s="11">
        <v>22</v>
      </c>
      <c r="BK82" s="10">
        <v>23</v>
      </c>
      <c r="BL82" s="10">
        <v>23</v>
      </c>
      <c r="BM82" s="10">
        <v>23</v>
      </c>
      <c r="BN82" s="10">
        <v>23</v>
      </c>
      <c r="BO82" s="37">
        <v>23</v>
      </c>
      <c r="BP82" s="30"/>
      <c r="BQ82" s="26">
        <v>1</v>
      </c>
      <c r="BR82" s="15"/>
      <c r="BS82" s="75">
        <f t="shared" si="45"/>
        <v>87.424999999999997</v>
      </c>
      <c r="BT82" s="47">
        <f t="shared" si="46"/>
        <v>87.424999999999997</v>
      </c>
      <c r="BU82" s="47">
        <f t="shared" si="47"/>
        <v>0</v>
      </c>
      <c r="BV82" s="76">
        <f t="shared" si="48"/>
        <v>0</v>
      </c>
      <c r="BW82" s="8"/>
      <c r="BX82" s="8"/>
      <c r="BY82" s="8"/>
      <c r="BZ82" s="8"/>
      <c r="CA82" s="8"/>
    </row>
    <row r="83" spans="1:79" s="2" customFormat="1" ht="18.75">
      <c r="A83" s="25">
        <v>101</v>
      </c>
      <c r="B83" s="40"/>
      <c r="C83" s="40" t="s">
        <v>240</v>
      </c>
      <c r="D83" s="40" t="s">
        <v>241</v>
      </c>
      <c r="E83" s="25">
        <v>87.242999999999995</v>
      </c>
      <c r="F83" s="40"/>
      <c r="G83" s="40" t="s">
        <v>246</v>
      </c>
      <c r="H83" s="40" t="s">
        <v>246</v>
      </c>
      <c r="I83" s="94">
        <f t="shared" si="40"/>
        <v>87.242999999999995</v>
      </c>
      <c r="J83" s="25">
        <v>14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49"/>
      <c r="AB83" s="24"/>
      <c r="AC83" s="5"/>
      <c r="AD83" s="39"/>
      <c r="AE83" s="49"/>
      <c r="AF83" s="24"/>
      <c r="AG83" s="5">
        <v>67.11</v>
      </c>
      <c r="AH83" s="39"/>
      <c r="AI83" s="49"/>
      <c r="AJ83" s="24"/>
      <c r="AK83" s="5"/>
      <c r="AL83" s="3"/>
      <c r="AM83" s="24">
        <v>1</v>
      </c>
      <c r="AN83" s="24">
        <v>1</v>
      </c>
      <c r="AO83" s="24">
        <v>1</v>
      </c>
      <c r="AP83" s="24">
        <v>1</v>
      </c>
      <c r="AQ83" s="26">
        <v>1</v>
      </c>
      <c r="AR83" s="14"/>
      <c r="AS83" s="26">
        <f t="shared" si="41"/>
        <v>0</v>
      </c>
      <c r="AT83" s="26">
        <f t="shared" si="42"/>
        <v>0</v>
      </c>
      <c r="AU83" s="26">
        <f t="shared" si="43"/>
        <v>87.242999999999995</v>
      </c>
      <c r="AV83" s="26"/>
      <c r="AW83" s="26"/>
      <c r="AX83" s="14"/>
      <c r="AY83" s="26">
        <f t="shared" si="44"/>
        <v>87.242999999999995</v>
      </c>
      <c r="AZ83" s="7"/>
      <c r="BA83" s="26">
        <v>1</v>
      </c>
      <c r="BB83" s="80">
        <v>32</v>
      </c>
      <c r="BC83" s="11">
        <v>54</v>
      </c>
      <c r="BD83" s="10">
        <v>24.2</v>
      </c>
      <c r="BE83" s="10">
        <v>24.058064516129001</v>
      </c>
      <c r="BF83" s="10">
        <v>24</v>
      </c>
      <c r="BG83" s="10">
        <v>24.1</v>
      </c>
      <c r="BH83" s="10">
        <v>24</v>
      </c>
      <c r="BI83" s="36">
        <v>23</v>
      </c>
      <c r="BJ83" s="11">
        <v>23</v>
      </c>
      <c r="BK83" s="10">
        <v>24</v>
      </c>
      <c r="BL83" s="10">
        <v>24</v>
      </c>
      <c r="BM83" s="10">
        <v>24</v>
      </c>
      <c r="BN83" s="10">
        <v>24</v>
      </c>
      <c r="BO83" s="37">
        <v>24</v>
      </c>
      <c r="BP83" s="30"/>
      <c r="BQ83" s="26">
        <v>1</v>
      </c>
      <c r="BR83" s="15"/>
      <c r="BS83" s="75">
        <f t="shared" si="45"/>
        <v>87.242999999999995</v>
      </c>
      <c r="BT83" s="47">
        <f t="shared" si="46"/>
        <v>87.242999999999995</v>
      </c>
      <c r="BU83" s="47">
        <f t="shared" si="47"/>
        <v>0</v>
      </c>
      <c r="BV83" s="76">
        <f t="shared" si="48"/>
        <v>0</v>
      </c>
      <c r="BW83" s="8"/>
      <c r="BX83" s="8"/>
      <c r="BY83" s="8"/>
      <c r="BZ83" s="8"/>
      <c r="CA83" s="8"/>
    </row>
    <row r="84" spans="1:79" s="2" customFormat="1" ht="18.75">
      <c r="A84" s="25">
        <v>102</v>
      </c>
      <c r="B84" s="40"/>
      <c r="C84" s="40" t="s">
        <v>242</v>
      </c>
      <c r="D84" s="40" t="s">
        <v>243</v>
      </c>
      <c r="E84" s="25">
        <v>178.69</v>
      </c>
      <c r="F84" s="40"/>
      <c r="G84" s="40" t="s">
        <v>25</v>
      </c>
      <c r="H84" s="40" t="s">
        <v>25</v>
      </c>
      <c r="I84" s="94">
        <f t="shared" si="40"/>
        <v>178.69</v>
      </c>
      <c r="J84" s="25">
        <v>15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49"/>
      <c r="AB84" s="24"/>
      <c r="AC84" s="5"/>
      <c r="AD84" s="39"/>
      <c r="AE84" s="127">
        <v>108.59</v>
      </c>
      <c r="AF84" s="24"/>
      <c r="AG84" s="5">
        <v>45.57</v>
      </c>
      <c r="AH84" s="39"/>
      <c r="AI84" s="127">
        <v>29.61</v>
      </c>
      <c r="AJ84" s="24"/>
      <c r="AK84" s="5"/>
      <c r="AL84" s="3"/>
      <c r="AM84" s="24">
        <v>1</v>
      </c>
      <c r="AN84" s="24">
        <v>1</v>
      </c>
      <c r="AO84" s="24">
        <v>1</v>
      </c>
      <c r="AP84" s="24">
        <v>1</v>
      </c>
      <c r="AQ84" s="26">
        <v>1</v>
      </c>
      <c r="AR84" s="14"/>
      <c r="AS84" s="26">
        <f t="shared" si="41"/>
        <v>0</v>
      </c>
      <c r="AT84" s="26">
        <f t="shared" si="42"/>
        <v>119.44900000000001</v>
      </c>
      <c r="AU84" s="26">
        <f t="shared" si="43"/>
        <v>59.241</v>
      </c>
      <c r="AV84" s="26"/>
      <c r="AW84" s="26"/>
      <c r="AX84" s="14"/>
      <c r="AY84" s="26">
        <f t="shared" si="44"/>
        <v>178.69</v>
      </c>
      <c r="AZ84" s="7"/>
      <c r="BA84" s="26">
        <v>1</v>
      </c>
      <c r="BB84" s="80">
        <v>33</v>
      </c>
      <c r="BC84" s="11">
        <v>55</v>
      </c>
      <c r="BD84" s="10">
        <v>25.2</v>
      </c>
      <c r="BE84" s="10">
        <v>25.058064516129001</v>
      </c>
      <c r="BF84" s="10">
        <v>25</v>
      </c>
      <c r="BG84" s="10">
        <v>25.1</v>
      </c>
      <c r="BH84" s="10">
        <v>25</v>
      </c>
      <c r="BI84" s="36">
        <v>24</v>
      </c>
      <c r="BJ84" s="11">
        <v>24</v>
      </c>
      <c r="BK84" s="10">
        <v>25</v>
      </c>
      <c r="BL84" s="10">
        <v>25</v>
      </c>
      <c r="BM84" s="10">
        <v>25</v>
      </c>
      <c r="BN84" s="10">
        <v>25</v>
      </c>
      <c r="BO84" s="37">
        <v>25</v>
      </c>
      <c r="BP84" s="30"/>
      <c r="BQ84" s="26">
        <v>1</v>
      </c>
      <c r="BR84" s="15"/>
      <c r="BS84" s="75">
        <f t="shared" si="45"/>
        <v>178.69</v>
      </c>
      <c r="BT84" s="47">
        <f t="shared" si="46"/>
        <v>178.69</v>
      </c>
      <c r="BU84" s="47">
        <f t="shared" si="47"/>
        <v>0</v>
      </c>
      <c r="BV84" s="76">
        <f t="shared" si="48"/>
        <v>0</v>
      </c>
      <c r="BW84" s="8"/>
      <c r="BX84" s="8"/>
      <c r="BY84" s="8"/>
      <c r="BZ84" s="8"/>
      <c r="CA84" s="8"/>
    </row>
    <row r="85" spans="1:79" s="2" customFormat="1" ht="18.75">
      <c r="A85" s="25">
        <v>105</v>
      </c>
      <c r="B85" s="40"/>
      <c r="C85" s="96" t="s">
        <v>247</v>
      </c>
      <c r="D85" s="96" t="s">
        <v>248</v>
      </c>
      <c r="E85" s="25">
        <v>255.34</v>
      </c>
      <c r="F85" s="40"/>
      <c r="G85" s="45" t="s">
        <v>157</v>
      </c>
      <c r="H85" s="45" t="s">
        <v>157</v>
      </c>
      <c r="I85" s="94">
        <f t="shared" si="40"/>
        <v>255.34</v>
      </c>
      <c r="J85" s="25">
        <v>18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49"/>
      <c r="AB85" s="24"/>
      <c r="AC85" s="5"/>
      <c r="AD85" s="39"/>
      <c r="AE85" s="49">
        <v>150.19999999999999</v>
      </c>
      <c r="AF85" s="24"/>
      <c r="AG85" s="5"/>
      <c r="AH85" s="39"/>
      <c r="AI85" s="49"/>
      <c r="AJ85" s="24"/>
      <c r="AK85" s="5"/>
      <c r="AL85" s="3"/>
      <c r="AM85" s="24">
        <v>1</v>
      </c>
      <c r="AN85" s="24">
        <v>1.6</v>
      </c>
      <c r="AO85" s="24">
        <v>1</v>
      </c>
      <c r="AP85" s="24">
        <v>1</v>
      </c>
      <c r="AQ85" s="26">
        <v>1</v>
      </c>
      <c r="AR85" s="14"/>
      <c r="AS85" s="26">
        <f t="shared" si="41"/>
        <v>0</v>
      </c>
      <c r="AT85" s="26">
        <f t="shared" si="42"/>
        <v>255.34</v>
      </c>
      <c r="AU85" s="26">
        <f t="shared" si="43"/>
        <v>0</v>
      </c>
      <c r="AV85" s="26"/>
      <c r="AW85" s="26"/>
      <c r="AX85" s="14"/>
      <c r="AY85" s="26">
        <f t="shared" si="44"/>
        <v>255.34</v>
      </c>
      <c r="AZ85" s="7"/>
      <c r="BA85" s="26">
        <v>1</v>
      </c>
      <c r="BB85" s="80">
        <v>36</v>
      </c>
      <c r="BC85" s="11">
        <v>58</v>
      </c>
      <c r="BD85" s="10">
        <v>28.2</v>
      </c>
      <c r="BE85" s="10">
        <v>28.058064516129001</v>
      </c>
      <c r="BF85" s="10">
        <v>28</v>
      </c>
      <c r="BG85" s="10">
        <v>28.1</v>
      </c>
      <c r="BH85" s="10">
        <v>28</v>
      </c>
      <c r="BI85" s="36">
        <v>27</v>
      </c>
      <c r="BJ85" s="11">
        <v>27</v>
      </c>
      <c r="BK85" s="10">
        <v>28</v>
      </c>
      <c r="BL85" s="10">
        <v>28</v>
      </c>
      <c r="BM85" s="10">
        <v>28</v>
      </c>
      <c r="BN85" s="10">
        <v>28</v>
      </c>
      <c r="BO85" s="37">
        <v>28</v>
      </c>
      <c r="BP85" s="30"/>
      <c r="BQ85" s="26">
        <v>1</v>
      </c>
      <c r="BR85" s="15"/>
      <c r="BS85" s="75">
        <f t="shared" si="45"/>
        <v>255.34</v>
      </c>
      <c r="BT85" s="47">
        <f t="shared" si="46"/>
        <v>255.34</v>
      </c>
      <c r="BU85" s="47">
        <f t="shared" si="47"/>
        <v>0</v>
      </c>
      <c r="BV85" s="76">
        <f t="shared" si="48"/>
        <v>0</v>
      </c>
      <c r="BW85" s="8"/>
      <c r="BX85" s="8"/>
      <c r="BY85" s="8"/>
      <c r="BZ85" s="8"/>
      <c r="CA85" s="8"/>
    </row>
    <row r="86" spans="1:79" s="2" customFormat="1" ht="18.75">
      <c r="A86" s="25">
        <v>106</v>
      </c>
      <c r="B86" s="40"/>
      <c r="C86" s="96" t="s">
        <v>249</v>
      </c>
      <c r="D86" s="96" t="s">
        <v>76</v>
      </c>
      <c r="E86" s="25">
        <v>252.39900000000003</v>
      </c>
      <c r="F86" s="40"/>
      <c r="G86" s="45" t="s">
        <v>28</v>
      </c>
      <c r="H86" s="45" t="s">
        <v>28</v>
      </c>
      <c r="I86" s="94">
        <f t="shared" si="40"/>
        <v>252.39900000000003</v>
      </c>
      <c r="J86" s="25">
        <v>19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49"/>
      <c r="AB86" s="24"/>
      <c r="AC86" s="5"/>
      <c r="AD86" s="39"/>
      <c r="AE86" s="49">
        <v>148.47</v>
      </c>
      <c r="AF86" s="24"/>
      <c r="AG86" s="5"/>
      <c r="AH86" s="39"/>
      <c r="AI86" s="49"/>
      <c r="AJ86" s="24"/>
      <c r="AK86" s="5"/>
      <c r="AL86" s="3"/>
      <c r="AM86" s="24">
        <v>1</v>
      </c>
      <c r="AN86" s="24">
        <v>1.6</v>
      </c>
      <c r="AO86" s="24">
        <v>1</v>
      </c>
      <c r="AP86" s="24">
        <v>1</v>
      </c>
      <c r="AQ86" s="26">
        <v>1</v>
      </c>
      <c r="AR86" s="14"/>
      <c r="AS86" s="26">
        <f t="shared" si="41"/>
        <v>0</v>
      </c>
      <c r="AT86" s="26">
        <f t="shared" si="42"/>
        <v>252.39900000000003</v>
      </c>
      <c r="AU86" s="26">
        <f t="shared" si="43"/>
        <v>0</v>
      </c>
      <c r="AV86" s="26"/>
      <c r="AW86" s="26"/>
      <c r="AX86" s="14"/>
      <c r="AY86" s="26">
        <f t="shared" si="44"/>
        <v>252.39900000000003</v>
      </c>
      <c r="AZ86" s="7"/>
      <c r="BA86" s="26">
        <v>1</v>
      </c>
      <c r="BB86" s="80">
        <v>37</v>
      </c>
      <c r="BC86" s="11">
        <v>59</v>
      </c>
      <c r="BD86" s="10">
        <v>29.2</v>
      </c>
      <c r="BE86" s="10">
        <v>29.058064516129001</v>
      </c>
      <c r="BF86" s="10">
        <v>29</v>
      </c>
      <c r="BG86" s="10">
        <v>29.1</v>
      </c>
      <c r="BH86" s="10">
        <v>29</v>
      </c>
      <c r="BI86" s="36">
        <v>28</v>
      </c>
      <c r="BJ86" s="11">
        <v>28</v>
      </c>
      <c r="BK86" s="10">
        <v>29</v>
      </c>
      <c r="BL86" s="10">
        <v>29</v>
      </c>
      <c r="BM86" s="10">
        <v>29</v>
      </c>
      <c r="BN86" s="10">
        <v>29</v>
      </c>
      <c r="BO86" s="37">
        <v>29</v>
      </c>
      <c r="BP86" s="30"/>
      <c r="BQ86" s="26">
        <v>1</v>
      </c>
      <c r="BR86" s="15"/>
      <c r="BS86" s="75">
        <f t="shared" si="45"/>
        <v>252.39900000000003</v>
      </c>
      <c r="BT86" s="47">
        <f t="shared" si="46"/>
        <v>252.39900000000003</v>
      </c>
      <c r="BU86" s="47">
        <f t="shared" si="47"/>
        <v>0</v>
      </c>
      <c r="BV86" s="76">
        <f t="shared" si="48"/>
        <v>0</v>
      </c>
      <c r="BW86" s="8"/>
      <c r="BX86" s="8"/>
      <c r="BY86" s="8"/>
      <c r="BZ86" s="8"/>
      <c r="CA86" s="8"/>
    </row>
    <row r="87" spans="1:79" s="2" customFormat="1" ht="18.75">
      <c r="A87" s="25">
        <v>107</v>
      </c>
      <c r="B87" s="40"/>
      <c r="C87" s="96" t="s">
        <v>250</v>
      </c>
      <c r="D87" s="96" t="s">
        <v>251</v>
      </c>
      <c r="E87" s="25">
        <v>233.80199999999999</v>
      </c>
      <c r="F87" s="40"/>
      <c r="G87" s="45" t="s">
        <v>30</v>
      </c>
      <c r="H87" s="45" t="s">
        <v>30</v>
      </c>
      <c r="I87" s="94">
        <f t="shared" si="40"/>
        <v>233.80199999999999</v>
      </c>
      <c r="J87" s="25">
        <v>20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49"/>
      <c r="AB87" s="24"/>
      <c r="AC87" s="5"/>
      <c r="AD87" s="39"/>
      <c r="AE87" s="49">
        <v>132.69999999999999</v>
      </c>
      <c r="AF87" s="24"/>
      <c r="AG87" s="5">
        <v>36.94</v>
      </c>
      <c r="AH87" s="39"/>
      <c r="AI87" s="49"/>
      <c r="AJ87" s="24"/>
      <c r="AK87" s="5"/>
      <c r="AL87" s="3"/>
      <c r="AM87" s="24">
        <v>1</v>
      </c>
      <c r="AN87" s="24">
        <v>1.3</v>
      </c>
      <c r="AO87" s="24">
        <v>1</v>
      </c>
      <c r="AP87" s="24">
        <v>1</v>
      </c>
      <c r="AQ87" s="26">
        <v>1</v>
      </c>
      <c r="AR87" s="14"/>
      <c r="AS87" s="26">
        <f t="shared" si="41"/>
        <v>0</v>
      </c>
      <c r="AT87" s="26">
        <f t="shared" si="42"/>
        <v>185.78</v>
      </c>
      <c r="AU87" s="26">
        <f t="shared" si="43"/>
        <v>48.021999999999998</v>
      </c>
      <c r="AV87" s="26"/>
      <c r="AW87" s="26"/>
      <c r="AX87" s="14"/>
      <c r="AY87" s="26">
        <f t="shared" si="44"/>
        <v>233.80199999999999</v>
      </c>
      <c r="AZ87" s="7"/>
      <c r="BA87" s="26">
        <v>1</v>
      </c>
      <c r="BB87" s="80">
        <v>38</v>
      </c>
      <c r="BC87" s="11">
        <v>60</v>
      </c>
      <c r="BD87" s="10">
        <v>30.2</v>
      </c>
      <c r="BE87" s="10">
        <v>30.058064516129001</v>
      </c>
      <c r="BF87" s="10">
        <v>30</v>
      </c>
      <c r="BG87" s="10">
        <v>30.1</v>
      </c>
      <c r="BH87" s="10">
        <v>30</v>
      </c>
      <c r="BI87" s="36">
        <v>29</v>
      </c>
      <c r="BJ87" s="11">
        <v>29</v>
      </c>
      <c r="BK87" s="10">
        <v>30</v>
      </c>
      <c r="BL87" s="10">
        <v>30</v>
      </c>
      <c r="BM87" s="10">
        <v>30</v>
      </c>
      <c r="BN87" s="10">
        <v>30</v>
      </c>
      <c r="BO87" s="37">
        <v>30</v>
      </c>
      <c r="BP87" s="30"/>
      <c r="BQ87" s="26">
        <v>1</v>
      </c>
      <c r="BR87" s="15"/>
      <c r="BS87" s="75">
        <f t="shared" si="45"/>
        <v>233.80199999999999</v>
      </c>
      <c r="BT87" s="47">
        <f t="shared" si="46"/>
        <v>233.80199999999999</v>
      </c>
      <c r="BU87" s="47">
        <f t="shared" si="47"/>
        <v>0</v>
      </c>
      <c r="BV87" s="76">
        <f t="shared" si="48"/>
        <v>0</v>
      </c>
      <c r="BW87" s="8"/>
      <c r="BX87" s="8"/>
      <c r="BY87" s="8"/>
      <c r="BZ87" s="8"/>
      <c r="CA87" s="8"/>
    </row>
    <row r="88" spans="1:79" s="2" customFormat="1" ht="18.75">
      <c r="A88" s="25">
        <v>108</v>
      </c>
      <c r="B88" s="40"/>
      <c r="C88" s="96" t="s">
        <v>252</v>
      </c>
      <c r="D88" s="96" t="s">
        <v>136</v>
      </c>
      <c r="E88" s="25">
        <v>147.01400000000001</v>
      </c>
      <c r="F88" s="40"/>
      <c r="G88" s="45" t="s">
        <v>32</v>
      </c>
      <c r="H88" s="45" t="s">
        <v>32</v>
      </c>
      <c r="I88" s="94">
        <f t="shared" si="40"/>
        <v>147.01400000000001</v>
      </c>
      <c r="J88" s="25">
        <v>21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49"/>
      <c r="AB88" s="24"/>
      <c r="AC88" s="5"/>
      <c r="AD88" s="39"/>
      <c r="AE88" s="49">
        <v>105.01</v>
      </c>
      <c r="AF88" s="24"/>
      <c r="AG88" s="5"/>
      <c r="AH88" s="39"/>
      <c r="AI88" s="49"/>
      <c r="AJ88" s="24"/>
      <c r="AK88" s="5"/>
      <c r="AL88" s="3"/>
      <c r="AM88" s="24">
        <v>1</v>
      </c>
      <c r="AN88" s="24">
        <v>1.3</v>
      </c>
      <c r="AO88" s="24">
        <v>1</v>
      </c>
      <c r="AP88" s="24">
        <v>1</v>
      </c>
      <c r="AQ88" s="26">
        <v>1</v>
      </c>
      <c r="AR88" s="14"/>
      <c r="AS88" s="26">
        <f t="shared" si="41"/>
        <v>0</v>
      </c>
      <c r="AT88" s="26">
        <f t="shared" si="42"/>
        <v>147.01400000000001</v>
      </c>
      <c r="AU88" s="26">
        <f t="shared" si="43"/>
        <v>0</v>
      </c>
      <c r="AV88" s="26"/>
      <c r="AW88" s="26"/>
      <c r="AX88" s="14"/>
      <c r="AY88" s="26">
        <f t="shared" si="44"/>
        <v>147.01400000000001</v>
      </c>
      <c r="AZ88" s="7"/>
      <c r="BA88" s="26">
        <v>1</v>
      </c>
      <c r="BB88" s="80">
        <v>39</v>
      </c>
      <c r="BC88" s="11">
        <v>61</v>
      </c>
      <c r="BD88" s="10">
        <v>31.2</v>
      </c>
      <c r="BE88" s="10">
        <v>31.058064516129001</v>
      </c>
      <c r="BF88" s="10">
        <v>31</v>
      </c>
      <c r="BG88" s="10">
        <v>31.1</v>
      </c>
      <c r="BH88" s="10">
        <v>31</v>
      </c>
      <c r="BI88" s="36">
        <v>30</v>
      </c>
      <c r="BJ88" s="11">
        <v>30</v>
      </c>
      <c r="BK88" s="10">
        <v>31</v>
      </c>
      <c r="BL88" s="10">
        <v>31</v>
      </c>
      <c r="BM88" s="10">
        <v>31</v>
      </c>
      <c r="BN88" s="10">
        <v>31</v>
      </c>
      <c r="BO88" s="37">
        <v>31</v>
      </c>
      <c r="BP88" s="30"/>
      <c r="BQ88" s="26">
        <v>1</v>
      </c>
      <c r="BR88" s="15"/>
      <c r="BS88" s="75">
        <f t="shared" si="45"/>
        <v>147.01400000000001</v>
      </c>
      <c r="BT88" s="47">
        <f t="shared" si="46"/>
        <v>147.01400000000001</v>
      </c>
      <c r="BU88" s="47">
        <f t="shared" si="47"/>
        <v>0</v>
      </c>
      <c r="BV88" s="76">
        <f t="shared" si="48"/>
        <v>0</v>
      </c>
      <c r="BW88" s="8"/>
      <c r="BX88" s="8"/>
      <c r="BY88" s="8"/>
      <c r="BZ88" s="8"/>
      <c r="CA88" s="8"/>
    </row>
    <row r="89" spans="1:79" s="2" customFormat="1" ht="18.75">
      <c r="A89" s="25">
        <v>109</v>
      </c>
      <c r="B89" s="40"/>
      <c r="C89" s="96" t="s">
        <v>162</v>
      </c>
      <c r="D89" s="96" t="s">
        <v>88</v>
      </c>
      <c r="E89" s="25">
        <v>133.44800000000001</v>
      </c>
      <c r="F89" s="40"/>
      <c r="G89" s="45" t="s">
        <v>31</v>
      </c>
      <c r="H89" s="45" t="s">
        <v>31</v>
      </c>
      <c r="I89" s="94">
        <f t="shared" si="40"/>
        <v>133.44800000000001</v>
      </c>
      <c r="J89" s="25">
        <v>22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49"/>
      <c r="AB89" s="24"/>
      <c r="AC89" s="5"/>
      <c r="AD89" s="39"/>
      <c r="AE89" s="49">
        <v>95.32</v>
      </c>
      <c r="AF89" s="24"/>
      <c r="AG89" s="5"/>
      <c r="AH89" s="39"/>
      <c r="AI89" s="49"/>
      <c r="AJ89" s="24"/>
      <c r="AK89" s="5"/>
      <c r="AL89" s="3"/>
      <c r="AM89" s="24">
        <v>1</v>
      </c>
      <c r="AN89" s="24">
        <v>1.3</v>
      </c>
      <c r="AO89" s="24">
        <v>1</v>
      </c>
      <c r="AP89" s="24">
        <v>1</v>
      </c>
      <c r="AQ89" s="26">
        <v>1</v>
      </c>
      <c r="AR89" s="14"/>
      <c r="AS89" s="26">
        <f t="shared" si="41"/>
        <v>0</v>
      </c>
      <c r="AT89" s="26">
        <f t="shared" si="42"/>
        <v>133.44800000000001</v>
      </c>
      <c r="AU89" s="26">
        <f t="shared" si="43"/>
        <v>0</v>
      </c>
      <c r="AV89" s="26"/>
      <c r="AW89" s="26"/>
      <c r="AX89" s="14"/>
      <c r="AY89" s="26">
        <f t="shared" si="44"/>
        <v>133.44800000000001</v>
      </c>
      <c r="AZ89" s="7"/>
      <c r="BA89" s="26">
        <v>1</v>
      </c>
      <c r="BB89" s="80">
        <v>40</v>
      </c>
      <c r="BC89" s="11">
        <v>62</v>
      </c>
      <c r="BD89" s="10">
        <v>32.200000000000003</v>
      </c>
      <c r="BE89" s="10">
        <v>32.058064516129001</v>
      </c>
      <c r="BF89" s="10">
        <v>32</v>
      </c>
      <c r="BG89" s="10">
        <v>32.1</v>
      </c>
      <c r="BH89" s="10">
        <v>32</v>
      </c>
      <c r="BI89" s="36">
        <v>31</v>
      </c>
      <c r="BJ89" s="11">
        <v>31</v>
      </c>
      <c r="BK89" s="10">
        <v>32</v>
      </c>
      <c r="BL89" s="10">
        <v>32</v>
      </c>
      <c r="BM89" s="10">
        <v>32</v>
      </c>
      <c r="BN89" s="10">
        <v>32</v>
      </c>
      <c r="BO89" s="37">
        <v>32</v>
      </c>
      <c r="BP89" s="30"/>
      <c r="BQ89" s="26">
        <v>1</v>
      </c>
      <c r="BR89" s="15"/>
      <c r="BS89" s="75">
        <f t="shared" si="45"/>
        <v>133.44800000000001</v>
      </c>
      <c r="BT89" s="47">
        <f t="shared" si="46"/>
        <v>133.44800000000001</v>
      </c>
      <c r="BU89" s="47">
        <f t="shared" si="47"/>
        <v>0</v>
      </c>
      <c r="BV89" s="76">
        <f t="shared" si="48"/>
        <v>0</v>
      </c>
      <c r="BW89" s="8"/>
      <c r="BX89" s="8"/>
      <c r="BY89" s="8"/>
      <c r="BZ89" s="8"/>
      <c r="CA89" s="8"/>
    </row>
    <row r="90" spans="1:79" s="2" customFormat="1" ht="18.75">
      <c r="A90" s="25">
        <v>110</v>
      </c>
      <c r="B90" s="40"/>
      <c r="C90" s="96" t="s">
        <v>253</v>
      </c>
      <c r="D90" s="96" t="s">
        <v>254</v>
      </c>
      <c r="E90" s="25">
        <v>116.45200000000001</v>
      </c>
      <c r="F90" s="40"/>
      <c r="G90" s="45" t="s">
        <v>135</v>
      </c>
      <c r="H90" s="45" t="s">
        <v>135</v>
      </c>
      <c r="I90" s="94">
        <f t="shared" si="40"/>
        <v>116.45200000000001</v>
      </c>
      <c r="J90" s="25">
        <v>23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49"/>
      <c r="AB90" s="24"/>
      <c r="AC90" s="5"/>
      <c r="AD90" s="39"/>
      <c r="AE90" s="49">
        <v>83.18</v>
      </c>
      <c r="AF90" s="24"/>
      <c r="AG90" s="5"/>
      <c r="AH90" s="39"/>
      <c r="AI90" s="49"/>
      <c r="AJ90" s="24"/>
      <c r="AK90" s="5"/>
      <c r="AL90" s="3"/>
      <c r="AM90" s="24">
        <v>1</v>
      </c>
      <c r="AN90" s="24">
        <v>1.3</v>
      </c>
      <c r="AO90" s="24">
        <v>1</v>
      </c>
      <c r="AP90" s="24">
        <v>1</v>
      </c>
      <c r="AQ90" s="26">
        <v>1</v>
      </c>
      <c r="AR90" s="14"/>
      <c r="AS90" s="26">
        <f t="shared" si="41"/>
        <v>0</v>
      </c>
      <c r="AT90" s="26">
        <f t="shared" si="42"/>
        <v>116.45200000000001</v>
      </c>
      <c r="AU90" s="26">
        <f t="shared" si="43"/>
        <v>0</v>
      </c>
      <c r="AV90" s="26"/>
      <c r="AW90" s="26"/>
      <c r="AX90" s="14"/>
      <c r="AY90" s="26">
        <f t="shared" si="44"/>
        <v>116.45200000000001</v>
      </c>
      <c r="AZ90" s="7"/>
      <c r="BA90" s="26">
        <v>1</v>
      </c>
      <c r="BB90" s="80">
        <v>41</v>
      </c>
      <c r="BC90" s="11">
        <v>63</v>
      </c>
      <c r="BD90" s="10">
        <v>33.200000000000003</v>
      </c>
      <c r="BE90" s="10">
        <v>33.058064516129001</v>
      </c>
      <c r="BF90" s="10">
        <v>33</v>
      </c>
      <c r="BG90" s="10">
        <v>33.1</v>
      </c>
      <c r="BH90" s="10">
        <v>33</v>
      </c>
      <c r="BI90" s="36">
        <v>32</v>
      </c>
      <c r="BJ90" s="11">
        <v>32</v>
      </c>
      <c r="BK90" s="10">
        <v>33</v>
      </c>
      <c r="BL90" s="10">
        <v>33</v>
      </c>
      <c r="BM90" s="10">
        <v>33</v>
      </c>
      <c r="BN90" s="10">
        <v>33</v>
      </c>
      <c r="BO90" s="37">
        <v>33</v>
      </c>
      <c r="BP90" s="30"/>
      <c r="BQ90" s="26">
        <v>1</v>
      </c>
      <c r="BR90" s="15"/>
      <c r="BS90" s="75">
        <f t="shared" si="45"/>
        <v>116.45200000000001</v>
      </c>
      <c r="BT90" s="47">
        <f t="shared" si="46"/>
        <v>116.45200000000001</v>
      </c>
      <c r="BU90" s="47">
        <f t="shared" si="47"/>
        <v>0</v>
      </c>
      <c r="BV90" s="76">
        <f t="shared" si="48"/>
        <v>0</v>
      </c>
      <c r="BW90" s="8"/>
      <c r="BX90" s="8"/>
      <c r="BY90" s="8"/>
      <c r="BZ90" s="8"/>
      <c r="CA90" s="8"/>
    </row>
    <row r="91" spans="1:79" s="2" customFormat="1" ht="18.75">
      <c r="A91" s="25">
        <v>111</v>
      </c>
      <c r="B91" s="40"/>
      <c r="C91" s="96" t="s">
        <v>255</v>
      </c>
      <c r="D91" s="96" t="s">
        <v>88</v>
      </c>
      <c r="E91" s="25">
        <v>80.707000000000008</v>
      </c>
      <c r="F91" s="40"/>
      <c r="G91" s="45" t="s">
        <v>31</v>
      </c>
      <c r="H91" s="45" t="s">
        <v>31</v>
      </c>
      <c r="I91" s="94">
        <f t="shared" si="40"/>
        <v>80.707000000000008</v>
      </c>
      <c r="J91" s="25">
        <v>24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49"/>
      <c r="AB91" s="24"/>
      <c r="AC91" s="5"/>
      <c r="AD91" s="39"/>
      <c r="AE91" s="49">
        <v>73.37</v>
      </c>
      <c r="AF91" s="24"/>
      <c r="AG91" s="5"/>
      <c r="AH91" s="39"/>
      <c r="AI91" s="49"/>
      <c r="AJ91" s="24"/>
      <c r="AK91" s="5"/>
      <c r="AL91" s="3"/>
      <c r="AM91" s="24">
        <v>1</v>
      </c>
      <c r="AN91" s="24">
        <v>1</v>
      </c>
      <c r="AO91" s="24">
        <v>1</v>
      </c>
      <c r="AP91" s="24">
        <v>1</v>
      </c>
      <c r="AQ91" s="26">
        <v>1</v>
      </c>
      <c r="AR91" s="14"/>
      <c r="AS91" s="26">
        <f t="shared" si="41"/>
        <v>0</v>
      </c>
      <c r="AT91" s="26">
        <f t="shared" si="42"/>
        <v>80.707000000000008</v>
      </c>
      <c r="AU91" s="26">
        <f t="shared" si="43"/>
        <v>0</v>
      </c>
      <c r="AV91" s="26"/>
      <c r="AW91" s="26"/>
      <c r="AX91" s="14"/>
      <c r="AY91" s="26">
        <f t="shared" si="44"/>
        <v>80.707000000000008</v>
      </c>
      <c r="AZ91" s="7"/>
      <c r="BA91" s="26">
        <v>1</v>
      </c>
      <c r="BB91" s="80">
        <v>42</v>
      </c>
      <c r="BC91" s="11">
        <v>64</v>
      </c>
      <c r="BD91" s="10">
        <v>34.200000000000003</v>
      </c>
      <c r="BE91" s="10">
        <v>34.058064516129001</v>
      </c>
      <c r="BF91" s="10">
        <v>34</v>
      </c>
      <c r="BG91" s="10">
        <v>34.1</v>
      </c>
      <c r="BH91" s="10">
        <v>34</v>
      </c>
      <c r="BI91" s="36">
        <v>33</v>
      </c>
      <c r="BJ91" s="11">
        <v>33</v>
      </c>
      <c r="BK91" s="10">
        <v>34</v>
      </c>
      <c r="BL91" s="10">
        <v>34</v>
      </c>
      <c r="BM91" s="10">
        <v>34</v>
      </c>
      <c r="BN91" s="10">
        <v>34</v>
      </c>
      <c r="BO91" s="37">
        <v>34</v>
      </c>
      <c r="BP91" s="30"/>
      <c r="BQ91" s="26">
        <v>1</v>
      </c>
      <c r="BR91" s="15"/>
      <c r="BS91" s="75">
        <f t="shared" si="45"/>
        <v>80.707000000000008</v>
      </c>
      <c r="BT91" s="47">
        <f t="shared" si="46"/>
        <v>80.707000000000008</v>
      </c>
      <c r="BU91" s="47">
        <f t="shared" si="47"/>
        <v>0</v>
      </c>
      <c r="BV91" s="76">
        <f t="shared" si="48"/>
        <v>0</v>
      </c>
      <c r="BW91" s="8"/>
      <c r="BX91" s="8"/>
      <c r="BY91" s="8"/>
      <c r="BZ91" s="8"/>
      <c r="CA91" s="8"/>
    </row>
    <row r="92" spans="1:79" s="2" customFormat="1" ht="18.75">
      <c r="A92" s="25">
        <v>112</v>
      </c>
      <c r="B92" s="40"/>
      <c r="C92" s="96" t="s">
        <v>256</v>
      </c>
      <c r="D92" s="96" t="s">
        <v>257</v>
      </c>
      <c r="E92" s="25">
        <v>77.582999999999998</v>
      </c>
      <c r="F92" s="40"/>
      <c r="G92" s="45" t="s">
        <v>31</v>
      </c>
      <c r="H92" s="45" t="s">
        <v>31</v>
      </c>
      <c r="I92" s="94">
        <f t="shared" si="40"/>
        <v>77.582999999999998</v>
      </c>
      <c r="J92" s="25">
        <v>25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49"/>
      <c r="AB92" s="24"/>
      <c r="AC92" s="5"/>
      <c r="AD92" s="39"/>
      <c r="AE92" s="49">
        <v>70.53</v>
      </c>
      <c r="AF92" s="24"/>
      <c r="AG92" s="5"/>
      <c r="AH92" s="39"/>
      <c r="AI92" s="49"/>
      <c r="AJ92" s="24"/>
      <c r="AK92" s="5"/>
      <c r="AL92" s="3"/>
      <c r="AM92" s="24">
        <v>1</v>
      </c>
      <c r="AN92" s="24">
        <v>1</v>
      </c>
      <c r="AO92" s="24">
        <v>1</v>
      </c>
      <c r="AP92" s="24">
        <v>1</v>
      </c>
      <c r="AQ92" s="26">
        <v>1</v>
      </c>
      <c r="AR92" s="14"/>
      <c r="AS92" s="26">
        <f t="shared" si="41"/>
        <v>0</v>
      </c>
      <c r="AT92" s="26">
        <f t="shared" si="42"/>
        <v>77.582999999999998</v>
      </c>
      <c r="AU92" s="26">
        <f t="shared" si="43"/>
        <v>0</v>
      </c>
      <c r="AV92" s="26"/>
      <c r="AW92" s="26"/>
      <c r="AX92" s="14"/>
      <c r="AY92" s="26">
        <f t="shared" si="44"/>
        <v>77.582999999999998</v>
      </c>
      <c r="AZ92" s="7"/>
      <c r="BA92" s="26">
        <v>1</v>
      </c>
      <c r="BB92" s="80">
        <v>43</v>
      </c>
      <c r="BC92" s="11">
        <v>65</v>
      </c>
      <c r="BD92" s="10">
        <v>35.200000000000003</v>
      </c>
      <c r="BE92" s="10">
        <v>35.058064516129001</v>
      </c>
      <c r="BF92" s="10">
        <v>35</v>
      </c>
      <c r="BG92" s="10">
        <v>35.1</v>
      </c>
      <c r="BH92" s="10">
        <v>35</v>
      </c>
      <c r="BI92" s="36">
        <v>34</v>
      </c>
      <c r="BJ92" s="11">
        <v>34</v>
      </c>
      <c r="BK92" s="10">
        <v>35</v>
      </c>
      <c r="BL92" s="10">
        <v>35</v>
      </c>
      <c r="BM92" s="10">
        <v>35</v>
      </c>
      <c r="BN92" s="10">
        <v>35</v>
      </c>
      <c r="BO92" s="37">
        <v>35</v>
      </c>
      <c r="BP92" s="30"/>
      <c r="BQ92" s="26">
        <v>1</v>
      </c>
      <c r="BR92" s="15"/>
      <c r="BS92" s="75">
        <f t="shared" si="45"/>
        <v>77.582999999999998</v>
      </c>
      <c r="BT92" s="47">
        <f t="shared" si="46"/>
        <v>77.582999999999998</v>
      </c>
      <c r="BU92" s="47">
        <f t="shared" si="47"/>
        <v>0</v>
      </c>
      <c r="BV92" s="76">
        <f t="shared" si="48"/>
        <v>0</v>
      </c>
      <c r="BW92" s="8"/>
      <c r="BX92" s="8"/>
      <c r="BY92" s="8"/>
      <c r="BZ92" s="8"/>
      <c r="CA92" s="8"/>
    </row>
    <row r="93" spans="1:79" s="2" customFormat="1" ht="18.75">
      <c r="A93" s="25">
        <v>113</v>
      </c>
      <c r="B93" s="40"/>
      <c r="C93" s="96" t="s">
        <v>258</v>
      </c>
      <c r="D93" s="96" t="s">
        <v>259</v>
      </c>
      <c r="E93" s="25">
        <v>74.591000000000008</v>
      </c>
      <c r="F93" s="40"/>
      <c r="G93" s="45" t="s">
        <v>173</v>
      </c>
      <c r="H93" s="45" t="s">
        <v>173</v>
      </c>
      <c r="I93" s="94">
        <f t="shared" si="40"/>
        <v>74.591000000000008</v>
      </c>
      <c r="J93" s="25">
        <v>26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49"/>
      <c r="AB93" s="24"/>
      <c r="AC93" s="5"/>
      <c r="AD93" s="39"/>
      <c r="AE93" s="49">
        <v>67.81</v>
      </c>
      <c r="AF93" s="24"/>
      <c r="AG93" s="5"/>
      <c r="AH93" s="39"/>
      <c r="AI93" s="49"/>
      <c r="AJ93" s="24"/>
      <c r="AK93" s="5"/>
      <c r="AL93" s="3"/>
      <c r="AM93" s="24">
        <v>1</v>
      </c>
      <c r="AN93" s="24">
        <v>1</v>
      </c>
      <c r="AO93" s="24">
        <v>1</v>
      </c>
      <c r="AP93" s="24">
        <v>1</v>
      </c>
      <c r="AQ93" s="26">
        <v>1</v>
      </c>
      <c r="AR93" s="14"/>
      <c r="AS93" s="26">
        <f t="shared" si="41"/>
        <v>0</v>
      </c>
      <c r="AT93" s="26">
        <f t="shared" si="42"/>
        <v>74.591000000000008</v>
      </c>
      <c r="AU93" s="26">
        <f t="shared" si="43"/>
        <v>0</v>
      </c>
      <c r="AV93" s="26"/>
      <c r="AW93" s="26"/>
      <c r="AX93" s="14"/>
      <c r="AY93" s="26">
        <f t="shared" si="44"/>
        <v>74.591000000000008</v>
      </c>
      <c r="AZ93" s="7"/>
      <c r="BA93" s="26">
        <v>1</v>
      </c>
      <c r="BB93" s="80">
        <v>44</v>
      </c>
      <c r="BC93" s="11">
        <v>66</v>
      </c>
      <c r="BD93" s="10">
        <v>36.200000000000003</v>
      </c>
      <c r="BE93" s="10">
        <v>36.058064516129001</v>
      </c>
      <c r="BF93" s="10">
        <v>36</v>
      </c>
      <c r="BG93" s="10">
        <v>36.1</v>
      </c>
      <c r="BH93" s="10">
        <v>36</v>
      </c>
      <c r="BI93" s="36">
        <v>35</v>
      </c>
      <c r="BJ93" s="11">
        <v>35</v>
      </c>
      <c r="BK93" s="10">
        <v>36</v>
      </c>
      <c r="BL93" s="10">
        <v>36</v>
      </c>
      <c r="BM93" s="10">
        <v>36</v>
      </c>
      <c r="BN93" s="10">
        <v>36</v>
      </c>
      <c r="BO93" s="37">
        <v>36</v>
      </c>
      <c r="BP93" s="30"/>
      <c r="BQ93" s="26">
        <v>1</v>
      </c>
      <c r="BR93" s="15"/>
      <c r="BS93" s="75">
        <f t="shared" si="45"/>
        <v>74.591000000000008</v>
      </c>
      <c r="BT93" s="47">
        <f t="shared" si="46"/>
        <v>74.591000000000008</v>
      </c>
      <c r="BU93" s="47">
        <f t="shared" si="47"/>
        <v>0</v>
      </c>
      <c r="BV93" s="76">
        <f t="shared" si="48"/>
        <v>0</v>
      </c>
      <c r="BW93" s="8"/>
      <c r="BX93" s="8"/>
      <c r="BY93" s="8"/>
      <c r="BZ93" s="8"/>
      <c r="CA93" s="8"/>
    </row>
    <row r="94" spans="1:79" s="2" customFormat="1" ht="18.75">
      <c r="A94" s="25">
        <v>114</v>
      </c>
      <c r="B94" s="40"/>
      <c r="C94" s="96" t="s">
        <v>260</v>
      </c>
      <c r="D94" s="96" t="s">
        <v>159</v>
      </c>
      <c r="E94" s="25">
        <v>74.326999999999998</v>
      </c>
      <c r="F94" s="40"/>
      <c r="G94" s="45" t="s">
        <v>157</v>
      </c>
      <c r="H94" s="45" t="s">
        <v>157</v>
      </c>
      <c r="I94" s="94">
        <f t="shared" si="40"/>
        <v>74.326999999999998</v>
      </c>
      <c r="J94" s="25">
        <v>27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49"/>
      <c r="AB94" s="24"/>
      <c r="AC94" s="5"/>
      <c r="AD94" s="39"/>
      <c r="AE94" s="49">
        <v>67.569999999999993</v>
      </c>
      <c r="AF94" s="24"/>
      <c r="AG94" s="5"/>
      <c r="AH94" s="39"/>
      <c r="AI94" s="49"/>
      <c r="AJ94" s="24"/>
      <c r="AK94" s="5"/>
      <c r="AL94" s="3"/>
      <c r="AM94" s="24">
        <v>1</v>
      </c>
      <c r="AN94" s="24">
        <v>1</v>
      </c>
      <c r="AO94" s="24">
        <v>1</v>
      </c>
      <c r="AP94" s="24">
        <v>1</v>
      </c>
      <c r="AQ94" s="26">
        <v>1</v>
      </c>
      <c r="AR94" s="14"/>
      <c r="AS94" s="26">
        <f t="shared" si="41"/>
        <v>0</v>
      </c>
      <c r="AT94" s="26">
        <f t="shared" si="42"/>
        <v>74.326999999999998</v>
      </c>
      <c r="AU94" s="26">
        <f t="shared" si="43"/>
        <v>0</v>
      </c>
      <c r="AV94" s="26"/>
      <c r="AW94" s="26"/>
      <c r="AX94" s="14"/>
      <c r="AY94" s="26">
        <f t="shared" si="44"/>
        <v>74.326999999999998</v>
      </c>
      <c r="AZ94" s="7"/>
      <c r="BA94" s="26">
        <v>1</v>
      </c>
      <c r="BB94" s="80">
        <v>45</v>
      </c>
      <c r="BC94" s="11">
        <v>67</v>
      </c>
      <c r="BD94" s="10">
        <v>37.200000000000003</v>
      </c>
      <c r="BE94" s="10">
        <v>37.058064516129001</v>
      </c>
      <c r="BF94" s="10">
        <v>37</v>
      </c>
      <c r="BG94" s="10">
        <v>37.1</v>
      </c>
      <c r="BH94" s="10">
        <v>37</v>
      </c>
      <c r="BI94" s="36">
        <v>36</v>
      </c>
      <c r="BJ94" s="11">
        <v>36</v>
      </c>
      <c r="BK94" s="10">
        <v>37</v>
      </c>
      <c r="BL94" s="10">
        <v>37</v>
      </c>
      <c r="BM94" s="10">
        <v>37</v>
      </c>
      <c r="BN94" s="10">
        <v>37</v>
      </c>
      <c r="BO94" s="37">
        <v>37</v>
      </c>
      <c r="BP94" s="30"/>
      <c r="BQ94" s="26">
        <v>1</v>
      </c>
      <c r="BR94" s="15"/>
      <c r="BS94" s="75">
        <f t="shared" si="45"/>
        <v>74.326999999999998</v>
      </c>
      <c r="BT94" s="47">
        <f t="shared" si="46"/>
        <v>74.326999999999998</v>
      </c>
      <c r="BU94" s="47">
        <f t="shared" si="47"/>
        <v>0</v>
      </c>
      <c r="BV94" s="76">
        <f t="shared" si="48"/>
        <v>0</v>
      </c>
      <c r="BW94" s="8"/>
      <c r="BX94" s="8"/>
      <c r="BY94" s="8"/>
      <c r="BZ94" s="8"/>
      <c r="CA94" s="8"/>
    </row>
    <row r="95" spans="1:79" s="2" customFormat="1" ht="18.75">
      <c r="A95" s="25">
        <v>115</v>
      </c>
      <c r="B95" s="40"/>
      <c r="C95" s="96" t="s">
        <v>125</v>
      </c>
      <c r="D95" s="96" t="s">
        <v>136</v>
      </c>
      <c r="E95" s="25">
        <v>71.016000000000005</v>
      </c>
      <c r="F95" s="40"/>
      <c r="G95" s="45" t="s">
        <v>24</v>
      </c>
      <c r="H95" s="45" t="s">
        <v>24</v>
      </c>
      <c r="I95" s="94">
        <f t="shared" si="40"/>
        <v>71.016000000000005</v>
      </c>
      <c r="J95" s="25">
        <v>28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49"/>
      <c r="AB95" s="24"/>
      <c r="AC95" s="5"/>
      <c r="AD95" s="39"/>
      <c r="AE95" s="49">
        <v>64.56</v>
      </c>
      <c r="AF95" s="24"/>
      <c r="AG95" s="5"/>
      <c r="AH95" s="39"/>
      <c r="AI95" s="49"/>
      <c r="AJ95" s="24"/>
      <c r="AK95" s="5"/>
      <c r="AL95" s="3"/>
      <c r="AM95" s="24">
        <v>1</v>
      </c>
      <c r="AN95" s="24">
        <v>1</v>
      </c>
      <c r="AO95" s="24">
        <v>1</v>
      </c>
      <c r="AP95" s="24">
        <v>1</v>
      </c>
      <c r="AQ95" s="26">
        <v>1</v>
      </c>
      <c r="AR95" s="14"/>
      <c r="AS95" s="26">
        <f t="shared" si="41"/>
        <v>0</v>
      </c>
      <c r="AT95" s="26">
        <f t="shared" si="42"/>
        <v>71.016000000000005</v>
      </c>
      <c r="AU95" s="26">
        <f t="shared" si="43"/>
        <v>0</v>
      </c>
      <c r="AV95" s="26"/>
      <c r="AW95" s="26"/>
      <c r="AX95" s="14"/>
      <c r="AY95" s="26">
        <f t="shared" si="44"/>
        <v>71.016000000000005</v>
      </c>
      <c r="AZ95" s="7"/>
      <c r="BA95" s="26">
        <v>1</v>
      </c>
      <c r="BB95" s="80">
        <v>46</v>
      </c>
      <c r="BC95" s="11">
        <v>68</v>
      </c>
      <c r="BD95" s="10">
        <v>38.200000000000003</v>
      </c>
      <c r="BE95" s="10">
        <v>38.058064516129001</v>
      </c>
      <c r="BF95" s="10">
        <v>38</v>
      </c>
      <c r="BG95" s="10">
        <v>38.1</v>
      </c>
      <c r="BH95" s="10">
        <v>38</v>
      </c>
      <c r="BI95" s="36">
        <v>37</v>
      </c>
      <c r="BJ95" s="11">
        <v>37</v>
      </c>
      <c r="BK95" s="10">
        <v>38</v>
      </c>
      <c r="BL95" s="10">
        <v>38</v>
      </c>
      <c r="BM95" s="10">
        <v>38</v>
      </c>
      <c r="BN95" s="10">
        <v>38</v>
      </c>
      <c r="BO95" s="37">
        <v>38</v>
      </c>
      <c r="BP95" s="30"/>
      <c r="BQ95" s="26">
        <v>1</v>
      </c>
      <c r="BR95" s="15"/>
      <c r="BS95" s="75">
        <f t="shared" si="45"/>
        <v>71.016000000000005</v>
      </c>
      <c r="BT95" s="47">
        <f t="shared" si="46"/>
        <v>71.016000000000005</v>
      </c>
      <c r="BU95" s="47">
        <f t="shared" si="47"/>
        <v>0</v>
      </c>
      <c r="BV95" s="76">
        <f t="shared" si="48"/>
        <v>0</v>
      </c>
      <c r="BW95" s="8"/>
      <c r="BX95" s="8"/>
      <c r="BY95" s="8"/>
      <c r="BZ95" s="8"/>
      <c r="CA95" s="8"/>
    </row>
    <row r="96" spans="1:79" s="2" customFormat="1" ht="18.75">
      <c r="A96" s="25">
        <v>116</v>
      </c>
      <c r="B96" s="40"/>
      <c r="C96" s="96" t="s">
        <v>261</v>
      </c>
      <c r="D96" s="96" t="s">
        <v>88</v>
      </c>
      <c r="E96" s="25">
        <v>68.331999999999994</v>
      </c>
      <c r="F96" s="40"/>
      <c r="G96" s="45" t="s">
        <v>25</v>
      </c>
      <c r="H96" s="45" t="s">
        <v>25</v>
      </c>
      <c r="I96" s="94">
        <f t="shared" si="40"/>
        <v>68.331999999999994</v>
      </c>
      <c r="J96" s="25">
        <v>29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49"/>
      <c r="AB96" s="24"/>
      <c r="AC96" s="5"/>
      <c r="AD96" s="39"/>
      <c r="AE96" s="49">
        <v>62.12</v>
      </c>
      <c r="AF96" s="24"/>
      <c r="AG96" s="5"/>
      <c r="AH96" s="39"/>
      <c r="AI96" s="49"/>
      <c r="AJ96" s="24"/>
      <c r="AK96" s="5"/>
      <c r="AL96" s="3"/>
      <c r="AM96" s="24">
        <v>1</v>
      </c>
      <c r="AN96" s="24">
        <v>1</v>
      </c>
      <c r="AO96" s="24">
        <v>1</v>
      </c>
      <c r="AP96" s="24">
        <v>1</v>
      </c>
      <c r="AQ96" s="26">
        <v>1</v>
      </c>
      <c r="AR96" s="14"/>
      <c r="AS96" s="26">
        <f t="shared" si="41"/>
        <v>0</v>
      </c>
      <c r="AT96" s="26">
        <f t="shared" si="42"/>
        <v>68.331999999999994</v>
      </c>
      <c r="AU96" s="26">
        <f t="shared" si="43"/>
        <v>0</v>
      </c>
      <c r="AV96" s="26"/>
      <c r="AW96" s="26"/>
      <c r="AX96" s="14"/>
      <c r="AY96" s="26">
        <f t="shared" si="44"/>
        <v>68.331999999999994</v>
      </c>
      <c r="AZ96" s="7"/>
      <c r="BA96" s="26">
        <v>1</v>
      </c>
      <c r="BB96" s="80">
        <v>47</v>
      </c>
      <c r="BC96" s="11">
        <v>69</v>
      </c>
      <c r="BD96" s="10">
        <v>39.200000000000003</v>
      </c>
      <c r="BE96" s="10">
        <v>39.058064516129001</v>
      </c>
      <c r="BF96" s="10">
        <v>39</v>
      </c>
      <c r="BG96" s="10">
        <v>39.1</v>
      </c>
      <c r="BH96" s="10">
        <v>39</v>
      </c>
      <c r="BI96" s="36">
        <v>38</v>
      </c>
      <c r="BJ96" s="11">
        <v>38</v>
      </c>
      <c r="BK96" s="10">
        <v>39</v>
      </c>
      <c r="BL96" s="10">
        <v>39</v>
      </c>
      <c r="BM96" s="10">
        <v>39</v>
      </c>
      <c r="BN96" s="10">
        <v>39</v>
      </c>
      <c r="BO96" s="37">
        <v>39</v>
      </c>
      <c r="BP96" s="30"/>
      <c r="BQ96" s="26">
        <v>1</v>
      </c>
      <c r="BR96" s="15"/>
      <c r="BS96" s="75">
        <f t="shared" si="45"/>
        <v>68.331999999999994</v>
      </c>
      <c r="BT96" s="47">
        <f t="shared" si="46"/>
        <v>68.331999999999994</v>
      </c>
      <c r="BU96" s="47">
        <f t="shared" si="47"/>
        <v>0</v>
      </c>
      <c r="BV96" s="76">
        <f t="shared" si="48"/>
        <v>0</v>
      </c>
      <c r="BW96" s="8"/>
      <c r="BX96" s="8"/>
      <c r="BY96" s="8"/>
      <c r="BZ96" s="8"/>
      <c r="CA96" s="8"/>
    </row>
    <row r="97" spans="1:79" s="2" customFormat="1" ht="18.75">
      <c r="A97" s="25">
        <v>117</v>
      </c>
      <c r="B97" s="40"/>
      <c r="C97" s="96" t="s">
        <v>262</v>
      </c>
      <c r="D97" s="96" t="s">
        <v>263</v>
      </c>
      <c r="E97" s="25">
        <v>67.507000000000005</v>
      </c>
      <c r="F97" s="40"/>
      <c r="G97" s="45" t="s">
        <v>153</v>
      </c>
      <c r="H97" s="45" t="s">
        <v>153</v>
      </c>
      <c r="I97" s="94">
        <f t="shared" si="40"/>
        <v>67.507000000000005</v>
      </c>
      <c r="J97" s="25">
        <v>30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49"/>
      <c r="AB97" s="24"/>
      <c r="AC97" s="5"/>
      <c r="AD97" s="39"/>
      <c r="AE97" s="49">
        <v>61.37</v>
      </c>
      <c r="AF97" s="24"/>
      <c r="AG97" s="5"/>
      <c r="AH97" s="39"/>
      <c r="AI97" s="49"/>
      <c r="AJ97" s="24"/>
      <c r="AK97" s="5"/>
      <c r="AL97" s="3"/>
      <c r="AM97" s="24">
        <v>1</v>
      </c>
      <c r="AN97" s="24">
        <v>1</v>
      </c>
      <c r="AO97" s="24">
        <v>1</v>
      </c>
      <c r="AP97" s="24">
        <v>1</v>
      </c>
      <c r="AQ97" s="26">
        <v>1</v>
      </c>
      <c r="AR97" s="14"/>
      <c r="AS97" s="26">
        <f t="shared" si="41"/>
        <v>0</v>
      </c>
      <c r="AT97" s="26">
        <f t="shared" si="42"/>
        <v>67.507000000000005</v>
      </c>
      <c r="AU97" s="26">
        <f t="shared" si="43"/>
        <v>0</v>
      </c>
      <c r="AV97" s="26"/>
      <c r="AW97" s="26"/>
      <c r="AX97" s="14"/>
      <c r="AY97" s="26">
        <f t="shared" si="44"/>
        <v>67.507000000000005</v>
      </c>
      <c r="AZ97" s="7"/>
      <c r="BA97" s="26">
        <v>1</v>
      </c>
      <c r="BB97" s="80">
        <v>48</v>
      </c>
      <c r="BC97" s="11">
        <v>70</v>
      </c>
      <c r="BD97" s="10">
        <v>40.200000000000003</v>
      </c>
      <c r="BE97" s="10">
        <v>40.058064516129001</v>
      </c>
      <c r="BF97" s="10">
        <v>40</v>
      </c>
      <c r="BG97" s="10">
        <v>40.1</v>
      </c>
      <c r="BH97" s="10">
        <v>40</v>
      </c>
      <c r="BI97" s="36">
        <v>39</v>
      </c>
      <c r="BJ97" s="11">
        <v>39</v>
      </c>
      <c r="BK97" s="10">
        <v>40</v>
      </c>
      <c r="BL97" s="10">
        <v>40</v>
      </c>
      <c r="BM97" s="10">
        <v>40</v>
      </c>
      <c r="BN97" s="10">
        <v>40</v>
      </c>
      <c r="BO97" s="37">
        <v>40</v>
      </c>
      <c r="BP97" s="30"/>
      <c r="BQ97" s="26">
        <v>1</v>
      </c>
      <c r="BR97" s="15"/>
      <c r="BS97" s="75">
        <f t="shared" si="45"/>
        <v>67.507000000000005</v>
      </c>
      <c r="BT97" s="47">
        <f t="shared" si="46"/>
        <v>67.507000000000005</v>
      </c>
      <c r="BU97" s="47">
        <f t="shared" si="47"/>
        <v>0</v>
      </c>
      <c r="BV97" s="76">
        <f t="shared" si="48"/>
        <v>0</v>
      </c>
      <c r="BW97" s="8"/>
      <c r="BX97" s="8"/>
      <c r="BY97" s="8"/>
      <c r="BZ97" s="8"/>
      <c r="CA97" s="8"/>
    </row>
    <row r="98" spans="1:79" s="2" customFormat="1" ht="18.75">
      <c r="A98" s="25">
        <v>118</v>
      </c>
      <c r="B98" s="40"/>
      <c r="C98" s="96" t="s">
        <v>264</v>
      </c>
      <c r="D98" s="96" t="s">
        <v>74</v>
      </c>
      <c r="E98" s="25">
        <v>66.858000000000004</v>
      </c>
      <c r="F98" s="40"/>
      <c r="G98" s="45" t="s">
        <v>37</v>
      </c>
      <c r="H98" s="45" t="s">
        <v>37</v>
      </c>
      <c r="I98" s="94">
        <f t="shared" si="40"/>
        <v>66.858000000000004</v>
      </c>
      <c r="J98" s="25">
        <v>31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49"/>
      <c r="AB98" s="24"/>
      <c r="AC98" s="5"/>
      <c r="AD98" s="39"/>
      <c r="AE98" s="49">
        <v>60.78</v>
      </c>
      <c r="AF98" s="24"/>
      <c r="AG98" s="5"/>
      <c r="AH98" s="39"/>
      <c r="AI98" s="49"/>
      <c r="AJ98" s="24"/>
      <c r="AK98" s="5"/>
      <c r="AL98" s="3"/>
      <c r="AM98" s="24">
        <v>1</v>
      </c>
      <c r="AN98" s="24">
        <v>1</v>
      </c>
      <c r="AO98" s="24">
        <v>1</v>
      </c>
      <c r="AP98" s="24">
        <v>1</v>
      </c>
      <c r="AQ98" s="26">
        <v>1</v>
      </c>
      <c r="AR98" s="14"/>
      <c r="AS98" s="26">
        <f t="shared" si="41"/>
        <v>0</v>
      </c>
      <c r="AT98" s="26">
        <f t="shared" si="42"/>
        <v>66.858000000000004</v>
      </c>
      <c r="AU98" s="26">
        <f t="shared" si="43"/>
        <v>0</v>
      </c>
      <c r="AV98" s="26"/>
      <c r="AW98" s="26"/>
      <c r="AX98" s="14"/>
      <c r="AY98" s="26">
        <f t="shared" si="44"/>
        <v>66.858000000000004</v>
      </c>
      <c r="AZ98" s="7"/>
      <c r="BA98" s="26">
        <v>1</v>
      </c>
      <c r="BB98" s="80">
        <v>49</v>
      </c>
      <c r="BC98" s="11">
        <v>71</v>
      </c>
      <c r="BD98" s="10">
        <v>41.2</v>
      </c>
      <c r="BE98" s="10">
        <v>41.058064516129001</v>
      </c>
      <c r="BF98" s="10">
        <v>41</v>
      </c>
      <c r="BG98" s="10">
        <v>41.1</v>
      </c>
      <c r="BH98" s="10">
        <v>41</v>
      </c>
      <c r="BI98" s="36">
        <v>40</v>
      </c>
      <c r="BJ98" s="11">
        <v>40</v>
      </c>
      <c r="BK98" s="10">
        <v>41</v>
      </c>
      <c r="BL98" s="10">
        <v>41</v>
      </c>
      <c r="BM98" s="10">
        <v>41</v>
      </c>
      <c r="BN98" s="10">
        <v>41</v>
      </c>
      <c r="BO98" s="37">
        <v>41</v>
      </c>
      <c r="BP98" s="30"/>
      <c r="BQ98" s="26">
        <v>1</v>
      </c>
      <c r="BR98" s="15"/>
      <c r="BS98" s="75">
        <f t="shared" si="45"/>
        <v>66.858000000000004</v>
      </c>
      <c r="BT98" s="47">
        <f t="shared" si="46"/>
        <v>66.858000000000004</v>
      </c>
      <c r="BU98" s="47">
        <f t="shared" si="47"/>
        <v>0</v>
      </c>
      <c r="BV98" s="76">
        <f t="shared" si="48"/>
        <v>0</v>
      </c>
      <c r="BW98" s="8"/>
      <c r="BX98" s="8"/>
      <c r="BY98" s="8"/>
      <c r="BZ98" s="8"/>
      <c r="CA98" s="8"/>
    </row>
    <row r="99" spans="1:79" s="2" customFormat="1" ht="18.75">
      <c r="A99" s="25">
        <v>121</v>
      </c>
      <c r="B99" s="40"/>
      <c r="C99" s="96" t="s">
        <v>128</v>
      </c>
      <c r="D99" s="96" t="s">
        <v>126</v>
      </c>
      <c r="E99" s="25">
        <v>400.91500000000002</v>
      </c>
      <c r="F99" s="40"/>
      <c r="G99" s="96" t="s">
        <v>27</v>
      </c>
      <c r="H99" s="96" t="s">
        <v>27</v>
      </c>
      <c r="I99" s="94">
        <f t="shared" si="40"/>
        <v>400.91500000000002</v>
      </c>
      <c r="J99" s="25">
        <v>34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49"/>
      <c r="AB99" s="24"/>
      <c r="AC99" s="5"/>
      <c r="AD99" s="39"/>
      <c r="AE99" s="127">
        <v>210.75</v>
      </c>
      <c r="AF99" s="24"/>
      <c r="AG99" s="5">
        <v>32.799999999999997</v>
      </c>
      <c r="AH99" s="39"/>
      <c r="AI99" s="49"/>
      <c r="AJ99" s="24"/>
      <c r="AK99" s="5"/>
      <c r="AL99" s="3"/>
      <c r="AM99" s="24">
        <v>1</v>
      </c>
      <c r="AN99" s="24">
        <v>1.6</v>
      </c>
      <c r="AO99" s="24">
        <v>1</v>
      </c>
      <c r="AP99" s="24">
        <v>1</v>
      </c>
      <c r="AQ99" s="26">
        <v>1</v>
      </c>
      <c r="AR99" s="14"/>
      <c r="AS99" s="26">
        <f t="shared" si="41"/>
        <v>0</v>
      </c>
      <c r="AT99" s="26">
        <f t="shared" si="42"/>
        <v>358.27500000000003</v>
      </c>
      <c r="AU99" s="26">
        <f t="shared" si="43"/>
        <v>42.639999999999993</v>
      </c>
      <c r="AV99" s="26"/>
      <c r="AW99" s="26"/>
      <c r="AX99" s="14"/>
      <c r="AY99" s="26">
        <f t="shared" si="44"/>
        <v>400.91500000000002</v>
      </c>
      <c r="AZ99" s="7"/>
      <c r="BA99" s="26">
        <v>1</v>
      </c>
      <c r="BB99" s="80">
        <v>52</v>
      </c>
      <c r="BC99" s="11">
        <v>74</v>
      </c>
      <c r="BD99" s="10">
        <v>44.2</v>
      </c>
      <c r="BE99" s="10">
        <v>44.058064516129001</v>
      </c>
      <c r="BF99" s="10">
        <v>44</v>
      </c>
      <c r="BG99" s="10">
        <v>44.1</v>
      </c>
      <c r="BH99" s="10">
        <v>44</v>
      </c>
      <c r="BI99" s="36">
        <v>43</v>
      </c>
      <c r="BJ99" s="11">
        <v>43</v>
      </c>
      <c r="BK99" s="10">
        <v>44</v>
      </c>
      <c r="BL99" s="10">
        <v>44</v>
      </c>
      <c r="BM99" s="10">
        <v>44</v>
      </c>
      <c r="BN99" s="10">
        <v>44</v>
      </c>
      <c r="BO99" s="37">
        <v>44</v>
      </c>
      <c r="BP99" s="30"/>
      <c r="BQ99" s="26">
        <v>1</v>
      </c>
      <c r="BR99" s="15"/>
      <c r="BS99" s="75">
        <f t="shared" si="45"/>
        <v>400.91500000000002</v>
      </c>
      <c r="BT99" s="47">
        <f t="shared" si="46"/>
        <v>400.91500000000002</v>
      </c>
      <c r="BU99" s="47">
        <f t="shared" si="47"/>
        <v>0</v>
      </c>
      <c r="BV99" s="76">
        <f t="shared" si="48"/>
        <v>0</v>
      </c>
      <c r="BW99" s="8"/>
      <c r="BX99" s="8"/>
      <c r="BY99" s="8"/>
      <c r="BZ99" s="8"/>
      <c r="CA99" s="8"/>
    </row>
    <row r="100" spans="1:79" s="2" customFormat="1" ht="18.75">
      <c r="A100" s="25">
        <v>123</v>
      </c>
      <c r="B100" s="40"/>
      <c r="C100" s="96" t="s">
        <v>130</v>
      </c>
      <c r="D100" s="96" t="s">
        <v>131</v>
      </c>
      <c r="E100" s="25">
        <v>238.30500000000001</v>
      </c>
      <c r="F100" s="40"/>
      <c r="G100" s="96" t="s">
        <v>28</v>
      </c>
      <c r="H100" s="96" t="s">
        <v>28</v>
      </c>
      <c r="I100" s="94">
        <f t="shared" si="40"/>
        <v>238.30500000000001</v>
      </c>
      <c r="J100" s="25">
        <v>36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49"/>
      <c r="AB100" s="24"/>
      <c r="AC100" s="5"/>
      <c r="AD100" s="39"/>
      <c r="AE100" s="127">
        <v>141.59</v>
      </c>
      <c r="AF100" s="24"/>
      <c r="AG100" s="5">
        <v>30.83</v>
      </c>
      <c r="AH100" s="39"/>
      <c r="AI100" s="49"/>
      <c r="AJ100" s="24"/>
      <c r="AK100" s="5"/>
      <c r="AL100" s="3"/>
      <c r="AM100" s="24">
        <v>1</v>
      </c>
      <c r="AN100" s="24">
        <v>1.3</v>
      </c>
      <c r="AO100" s="24">
        <v>1</v>
      </c>
      <c r="AP100" s="24">
        <v>1</v>
      </c>
      <c r="AQ100" s="26">
        <v>1</v>
      </c>
      <c r="AR100" s="14"/>
      <c r="AS100" s="26">
        <f t="shared" si="41"/>
        <v>0</v>
      </c>
      <c r="AT100" s="26">
        <f t="shared" si="42"/>
        <v>198.226</v>
      </c>
      <c r="AU100" s="26">
        <f t="shared" si="43"/>
        <v>40.078999999999994</v>
      </c>
      <c r="AV100" s="26"/>
      <c r="AW100" s="26"/>
      <c r="AX100" s="14"/>
      <c r="AY100" s="26">
        <f t="shared" si="44"/>
        <v>238.30500000000001</v>
      </c>
      <c r="AZ100" s="7"/>
      <c r="BA100" s="26">
        <v>1</v>
      </c>
      <c r="BB100" s="80">
        <v>54</v>
      </c>
      <c r="BC100" s="11">
        <v>76</v>
      </c>
      <c r="BD100" s="10">
        <v>46.2</v>
      </c>
      <c r="BE100" s="10">
        <v>46.058064516129001</v>
      </c>
      <c r="BF100" s="10">
        <v>46</v>
      </c>
      <c r="BG100" s="10">
        <v>46.1</v>
      </c>
      <c r="BH100" s="10">
        <v>46</v>
      </c>
      <c r="BI100" s="36">
        <v>45</v>
      </c>
      <c r="BJ100" s="11">
        <v>45</v>
      </c>
      <c r="BK100" s="10">
        <v>46</v>
      </c>
      <c r="BL100" s="10">
        <v>46</v>
      </c>
      <c r="BM100" s="10">
        <v>46</v>
      </c>
      <c r="BN100" s="10">
        <v>46</v>
      </c>
      <c r="BO100" s="37">
        <v>46</v>
      </c>
      <c r="BP100" s="30"/>
      <c r="BQ100" s="26">
        <v>1</v>
      </c>
      <c r="BR100" s="15"/>
      <c r="BS100" s="75">
        <f t="shared" si="45"/>
        <v>238.30500000000001</v>
      </c>
      <c r="BT100" s="47">
        <f t="shared" si="46"/>
        <v>238.30500000000001</v>
      </c>
      <c r="BU100" s="47">
        <f t="shared" si="47"/>
        <v>0</v>
      </c>
      <c r="BV100" s="76">
        <f t="shared" si="48"/>
        <v>0</v>
      </c>
      <c r="BW100" s="8"/>
      <c r="BX100" s="8"/>
      <c r="BY100" s="8"/>
      <c r="BZ100" s="8"/>
      <c r="CA100" s="8"/>
    </row>
    <row r="101" spans="1:79" s="2" customFormat="1" ht="18.75">
      <c r="A101" s="25">
        <v>124</v>
      </c>
      <c r="B101" s="40"/>
      <c r="C101" s="96" t="s">
        <v>166</v>
      </c>
      <c r="D101" s="96" t="s">
        <v>139</v>
      </c>
      <c r="E101" s="25">
        <v>194.334</v>
      </c>
      <c r="F101" s="40"/>
      <c r="G101" s="96" t="s">
        <v>26</v>
      </c>
      <c r="H101" s="96" t="s">
        <v>26</v>
      </c>
      <c r="I101" s="94">
        <f t="shared" si="40"/>
        <v>194.334</v>
      </c>
      <c r="J101" s="25">
        <v>37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49"/>
      <c r="AB101" s="24"/>
      <c r="AC101" s="5"/>
      <c r="AD101" s="39"/>
      <c r="AE101" s="127">
        <v>138.81</v>
      </c>
      <c r="AF101" s="24"/>
      <c r="AG101" s="5"/>
      <c r="AH101" s="39"/>
      <c r="AI101" s="49"/>
      <c r="AJ101" s="24"/>
      <c r="AK101" s="5"/>
      <c r="AL101" s="3"/>
      <c r="AM101" s="24">
        <v>1</v>
      </c>
      <c r="AN101" s="24">
        <v>1.3</v>
      </c>
      <c r="AO101" s="24">
        <v>1</v>
      </c>
      <c r="AP101" s="24">
        <v>1</v>
      </c>
      <c r="AQ101" s="26">
        <v>1</v>
      </c>
      <c r="AR101" s="14"/>
      <c r="AS101" s="26">
        <f t="shared" si="41"/>
        <v>0</v>
      </c>
      <c r="AT101" s="26">
        <f t="shared" si="42"/>
        <v>194.334</v>
      </c>
      <c r="AU101" s="26">
        <f t="shared" si="43"/>
        <v>0</v>
      </c>
      <c r="AV101" s="26"/>
      <c r="AW101" s="26"/>
      <c r="AX101" s="14"/>
      <c r="AY101" s="26">
        <f t="shared" si="44"/>
        <v>194.334</v>
      </c>
      <c r="AZ101" s="7"/>
      <c r="BA101" s="26">
        <v>1</v>
      </c>
      <c r="BB101" s="80">
        <v>55</v>
      </c>
      <c r="BC101" s="11">
        <v>77</v>
      </c>
      <c r="BD101" s="10">
        <v>47.2</v>
      </c>
      <c r="BE101" s="10">
        <v>47.058064516129001</v>
      </c>
      <c r="BF101" s="10">
        <v>47</v>
      </c>
      <c r="BG101" s="10">
        <v>47.1</v>
      </c>
      <c r="BH101" s="10">
        <v>47</v>
      </c>
      <c r="BI101" s="36">
        <v>46</v>
      </c>
      <c r="BJ101" s="11">
        <v>46</v>
      </c>
      <c r="BK101" s="10">
        <v>47</v>
      </c>
      <c r="BL101" s="10">
        <v>47</v>
      </c>
      <c r="BM101" s="10">
        <v>47</v>
      </c>
      <c r="BN101" s="10">
        <v>47</v>
      </c>
      <c r="BO101" s="37">
        <v>47</v>
      </c>
      <c r="BP101" s="30"/>
      <c r="BQ101" s="26">
        <v>1</v>
      </c>
      <c r="BR101" s="15"/>
      <c r="BS101" s="75">
        <f t="shared" si="45"/>
        <v>194.334</v>
      </c>
      <c r="BT101" s="47">
        <f t="shared" si="46"/>
        <v>194.334</v>
      </c>
      <c r="BU101" s="47">
        <f t="shared" si="47"/>
        <v>0</v>
      </c>
      <c r="BV101" s="76">
        <f t="shared" si="48"/>
        <v>0</v>
      </c>
      <c r="BW101" s="8"/>
      <c r="BX101" s="8"/>
      <c r="BY101" s="8"/>
      <c r="BZ101" s="8"/>
      <c r="CA101" s="8"/>
    </row>
    <row r="102" spans="1:79" s="2" customFormat="1" ht="18.75">
      <c r="A102" s="25">
        <v>126</v>
      </c>
      <c r="B102" s="40"/>
      <c r="C102" s="96" t="s">
        <v>164</v>
      </c>
      <c r="D102" s="96" t="s">
        <v>165</v>
      </c>
      <c r="E102" s="25">
        <v>216.994</v>
      </c>
      <c r="F102" s="40"/>
      <c r="G102" s="96" t="s">
        <v>172</v>
      </c>
      <c r="H102" s="96" t="s">
        <v>172</v>
      </c>
      <c r="I102" s="94">
        <f t="shared" si="40"/>
        <v>216.994</v>
      </c>
      <c r="J102" s="25">
        <v>39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49"/>
      <c r="AB102" s="24"/>
      <c r="AC102" s="5"/>
      <c r="AD102" s="39"/>
      <c r="AE102" s="127">
        <v>113.86</v>
      </c>
      <c r="AF102" s="24"/>
      <c r="AG102" s="5">
        <v>44.3</v>
      </c>
      <c r="AH102" s="39"/>
      <c r="AI102" s="49"/>
      <c r="AJ102" s="24"/>
      <c r="AK102" s="5"/>
      <c r="AL102" s="3"/>
      <c r="AM102" s="24">
        <v>1</v>
      </c>
      <c r="AN102" s="24">
        <v>1.3</v>
      </c>
      <c r="AO102" s="24">
        <v>1</v>
      </c>
      <c r="AP102" s="24">
        <v>1</v>
      </c>
      <c r="AQ102" s="26">
        <v>1</v>
      </c>
      <c r="AR102" s="14"/>
      <c r="AS102" s="26">
        <f t="shared" si="41"/>
        <v>0</v>
      </c>
      <c r="AT102" s="26">
        <f t="shared" si="42"/>
        <v>159.404</v>
      </c>
      <c r="AU102" s="26">
        <f t="shared" si="43"/>
        <v>57.589999999999996</v>
      </c>
      <c r="AV102" s="26"/>
      <c r="AW102" s="26"/>
      <c r="AX102" s="14"/>
      <c r="AY102" s="26">
        <f t="shared" si="44"/>
        <v>216.994</v>
      </c>
      <c r="AZ102" s="7"/>
      <c r="BA102" s="26">
        <v>1</v>
      </c>
      <c r="BB102" s="80">
        <v>57</v>
      </c>
      <c r="BC102" s="11">
        <v>79</v>
      </c>
      <c r="BD102" s="10">
        <v>49.2</v>
      </c>
      <c r="BE102" s="10">
        <v>49.058064516129001</v>
      </c>
      <c r="BF102" s="10">
        <v>49</v>
      </c>
      <c r="BG102" s="10">
        <v>49.1</v>
      </c>
      <c r="BH102" s="10">
        <v>49</v>
      </c>
      <c r="BI102" s="36">
        <v>48</v>
      </c>
      <c r="BJ102" s="11">
        <v>48</v>
      </c>
      <c r="BK102" s="10">
        <v>49</v>
      </c>
      <c r="BL102" s="10">
        <v>49</v>
      </c>
      <c r="BM102" s="10">
        <v>49</v>
      </c>
      <c r="BN102" s="10">
        <v>49</v>
      </c>
      <c r="BO102" s="37">
        <v>49</v>
      </c>
      <c r="BP102" s="30"/>
      <c r="BQ102" s="26">
        <v>1</v>
      </c>
      <c r="BR102" s="15"/>
      <c r="BS102" s="75">
        <f t="shared" si="45"/>
        <v>216.994</v>
      </c>
      <c r="BT102" s="47">
        <f t="shared" si="46"/>
        <v>216.994</v>
      </c>
      <c r="BU102" s="47">
        <f t="shared" si="47"/>
        <v>0</v>
      </c>
      <c r="BV102" s="76">
        <f t="shared" si="48"/>
        <v>0</v>
      </c>
      <c r="BW102" s="8"/>
      <c r="BX102" s="8"/>
      <c r="BY102" s="8"/>
      <c r="BZ102" s="8"/>
      <c r="CA102" s="8"/>
    </row>
    <row r="103" spans="1:79" s="2" customFormat="1" ht="18.75">
      <c r="A103" s="25">
        <v>128</v>
      </c>
      <c r="B103" s="40"/>
      <c r="C103" s="96" t="s">
        <v>171</v>
      </c>
      <c r="D103" s="96" t="s">
        <v>83</v>
      </c>
      <c r="E103" s="25">
        <v>119.06399999999999</v>
      </c>
      <c r="F103" s="40"/>
      <c r="G103" s="96" t="s">
        <v>308</v>
      </c>
      <c r="H103" s="96" t="s">
        <v>308</v>
      </c>
      <c r="I103" s="94">
        <f t="shared" si="40"/>
        <v>119.06399999999999</v>
      </c>
      <c r="J103" s="25">
        <v>41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49"/>
      <c r="AB103" s="24"/>
      <c r="AC103" s="5"/>
      <c r="AD103" s="39"/>
      <c r="AE103" s="127">
        <v>108.24</v>
      </c>
      <c r="AF103" s="24"/>
      <c r="AG103" s="5"/>
      <c r="AH103" s="39"/>
      <c r="AI103" s="49"/>
      <c r="AJ103" s="24"/>
      <c r="AK103" s="5"/>
      <c r="AL103" s="3"/>
      <c r="AM103" s="24">
        <v>1</v>
      </c>
      <c r="AN103" s="24">
        <v>1</v>
      </c>
      <c r="AO103" s="24">
        <v>1</v>
      </c>
      <c r="AP103" s="24">
        <v>1</v>
      </c>
      <c r="AQ103" s="26">
        <v>1</v>
      </c>
      <c r="AR103" s="14"/>
      <c r="AS103" s="26">
        <f t="shared" si="41"/>
        <v>0</v>
      </c>
      <c r="AT103" s="26">
        <f t="shared" si="42"/>
        <v>119.06399999999999</v>
      </c>
      <c r="AU103" s="26">
        <f t="shared" si="43"/>
        <v>0</v>
      </c>
      <c r="AV103" s="26"/>
      <c r="AW103" s="26"/>
      <c r="AX103" s="14"/>
      <c r="AY103" s="26">
        <f t="shared" si="44"/>
        <v>119.06399999999999</v>
      </c>
      <c r="AZ103" s="7"/>
      <c r="BA103" s="26">
        <v>1</v>
      </c>
      <c r="BB103" s="80">
        <v>59</v>
      </c>
      <c r="BC103" s="11">
        <v>81</v>
      </c>
      <c r="BD103" s="10">
        <v>51.2</v>
      </c>
      <c r="BE103" s="10">
        <v>51.058064516129001</v>
      </c>
      <c r="BF103" s="10">
        <v>51</v>
      </c>
      <c r="BG103" s="10">
        <v>51.1</v>
      </c>
      <c r="BH103" s="10">
        <v>51</v>
      </c>
      <c r="BI103" s="36">
        <v>50</v>
      </c>
      <c r="BJ103" s="11">
        <v>50</v>
      </c>
      <c r="BK103" s="10">
        <v>51</v>
      </c>
      <c r="BL103" s="10">
        <v>51</v>
      </c>
      <c r="BM103" s="10">
        <v>51</v>
      </c>
      <c r="BN103" s="10">
        <v>51</v>
      </c>
      <c r="BO103" s="37">
        <v>51</v>
      </c>
      <c r="BP103" s="30"/>
      <c r="BQ103" s="26">
        <v>1</v>
      </c>
      <c r="BR103" s="15"/>
      <c r="BS103" s="75">
        <f t="shared" si="45"/>
        <v>119.06399999999999</v>
      </c>
      <c r="BT103" s="47">
        <f t="shared" si="46"/>
        <v>119.06399999999999</v>
      </c>
      <c r="BU103" s="47">
        <f t="shared" si="47"/>
        <v>0</v>
      </c>
      <c r="BV103" s="76">
        <f t="shared" si="48"/>
        <v>0</v>
      </c>
      <c r="BW103" s="8"/>
      <c r="BX103" s="8"/>
      <c r="BY103" s="8"/>
      <c r="BZ103" s="8"/>
      <c r="CA103" s="8"/>
    </row>
    <row r="104" spans="1:79" s="2" customFormat="1" ht="18.75">
      <c r="A104" s="25">
        <v>129</v>
      </c>
      <c r="B104" s="40"/>
      <c r="C104" s="96" t="s">
        <v>167</v>
      </c>
      <c r="D104" s="96" t="s">
        <v>168</v>
      </c>
      <c r="E104" s="25">
        <v>109.09800000000001</v>
      </c>
      <c r="F104" s="40"/>
      <c r="G104" s="96" t="s">
        <v>26</v>
      </c>
      <c r="H104" s="96" t="s">
        <v>26</v>
      </c>
      <c r="I104" s="94">
        <f t="shared" si="40"/>
        <v>109.09800000000001</v>
      </c>
      <c r="J104" s="25">
        <v>42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49"/>
      <c r="AB104" s="24"/>
      <c r="AC104" s="5"/>
      <c r="AD104" s="39"/>
      <c r="AE104" s="127">
        <v>99.18</v>
      </c>
      <c r="AF104" s="24"/>
      <c r="AG104" s="5"/>
      <c r="AH104" s="39"/>
      <c r="AI104" s="49"/>
      <c r="AJ104" s="24"/>
      <c r="AK104" s="5"/>
      <c r="AL104" s="3"/>
      <c r="AM104" s="24">
        <v>1</v>
      </c>
      <c r="AN104" s="24">
        <v>1</v>
      </c>
      <c r="AO104" s="24">
        <v>1</v>
      </c>
      <c r="AP104" s="24">
        <v>1</v>
      </c>
      <c r="AQ104" s="26">
        <v>1</v>
      </c>
      <c r="AR104" s="14"/>
      <c r="AS104" s="26">
        <f t="shared" si="41"/>
        <v>0</v>
      </c>
      <c r="AT104" s="26">
        <f t="shared" si="42"/>
        <v>109.09800000000001</v>
      </c>
      <c r="AU104" s="26">
        <f t="shared" si="43"/>
        <v>0</v>
      </c>
      <c r="AV104" s="26"/>
      <c r="AW104" s="26"/>
      <c r="AX104" s="14"/>
      <c r="AY104" s="26">
        <f t="shared" si="44"/>
        <v>109.09800000000001</v>
      </c>
      <c r="AZ104" s="7"/>
      <c r="BA104" s="26">
        <v>1</v>
      </c>
      <c r="BB104" s="80">
        <v>60</v>
      </c>
      <c r="BC104" s="11">
        <v>82</v>
      </c>
      <c r="BD104" s="10">
        <v>52.2</v>
      </c>
      <c r="BE104" s="10">
        <v>52.058064516129001</v>
      </c>
      <c r="BF104" s="10">
        <v>52</v>
      </c>
      <c r="BG104" s="10">
        <v>52.1</v>
      </c>
      <c r="BH104" s="10">
        <v>52</v>
      </c>
      <c r="BI104" s="36">
        <v>51</v>
      </c>
      <c r="BJ104" s="11">
        <v>51</v>
      </c>
      <c r="BK104" s="10">
        <v>52</v>
      </c>
      <c r="BL104" s="10">
        <v>52</v>
      </c>
      <c r="BM104" s="10">
        <v>52</v>
      </c>
      <c r="BN104" s="10">
        <v>52</v>
      </c>
      <c r="BO104" s="37">
        <v>52</v>
      </c>
      <c r="BP104" s="30"/>
      <c r="BQ104" s="26">
        <v>1</v>
      </c>
      <c r="BR104" s="15"/>
      <c r="BS104" s="75">
        <f t="shared" si="45"/>
        <v>109.09800000000001</v>
      </c>
      <c r="BT104" s="47">
        <f t="shared" si="46"/>
        <v>109.09800000000001</v>
      </c>
      <c r="BU104" s="47">
        <f t="shared" si="47"/>
        <v>0</v>
      </c>
      <c r="BV104" s="76">
        <f t="shared" si="48"/>
        <v>0</v>
      </c>
      <c r="BW104" s="8"/>
      <c r="BX104" s="8"/>
      <c r="BY104" s="8"/>
      <c r="BZ104" s="8"/>
      <c r="CA104" s="8"/>
    </row>
    <row r="105" spans="1:79" s="2" customFormat="1" ht="18.75">
      <c r="A105" s="25">
        <v>130</v>
      </c>
      <c r="B105" s="40"/>
      <c r="C105" s="96" t="s">
        <v>169</v>
      </c>
      <c r="D105" s="96" t="s">
        <v>170</v>
      </c>
      <c r="E105" s="25">
        <v>105.017</v>
      </c>
      <c r="F105" s="40"/>
      <c r="G105" s="96" t="s">
        <v>32</v>
      </c>
      <c r="H105" s="96" t="s">
        <v>32</v>
      </c>
      <c r="I105" s="94">
        <f t="shared" si="40"/>
        <v>105.017</v>
      </c>
      <c r="J105" s="25">
        <v>43</v>
      </c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49"/>
      <c r="AB105" s="24"/>
      <c r="AC105" s="5"/>
      <c r="AD105" s="39"/>
      <c r="AE105" s="127">
        <v>95.47</v>
      </c>
      <c r="AF105" s="24"/>
      <c r="AG105" s="5"/>
      <c r="AH105" s="39"/>
      <c r="AI105" s="49"/>
      <c r="AJ105" s="24"/>
      <c r="AK105" s="5"/>
      <c r="AL105" s="3"/>
      <c r="AM105" s="24">
        <v>1</v>
      </c>
      <c r="AN105" s="24">
        <v>1</v>
      </c>
      <c r="AO105" s="24">
        <v>1</v>
      </c>
      <c r="AP105" s="24">
        <v>1</v>
      </c>
      <c r="AQ105" s="26">
        <v>1</v>
      </c>
      <c r="AR105" s="14"/>
      <c r="AS105" s="26">
        <f t="shared" si="41"/>
        <v>0</v>
      </c>
      <c r="AT105" s="26">
        <f t="shared" si="42"/>
        <v>105.017</v>
      </c>
      <c r="AU105" s="26">
        <f t="shared" si="43"/>
        <v>0</v>
      </c>
      <c r="AV105" s="26"/>
      <c r="AW105" s="26"/>
      <c r="AX105" s="14"/>
      <c r="AY105" s="26">
        <f t="shared" si="44"/>
        <v>105.017</v>
      </c>
      <c r="AZ105" s="7"/>
      <c r="BA105" s="26">
        <v>1</v>
      </c>
      <c r="BB105" s="80">
        <v>61</v>
      </c>
      <c r="BC105" s="11">
        <v>83</v>
      </c>
      <c r="BD105" s="10">
        <v>53.2</v>
      </c>
      <c r="BE105" s="10">
        <v>53.058064516129001</v>
      </c>
      <c r="BF105" s="10">
        <v>53</v>
      </c>
      <c r="BG105" s="10">
        <v>53.1</v>
      </c>
      <c r="BH105" s="10">
        <v>53</v>
      </c>
      <c r="BI105" s="36">
        <v>52</v>
      </c>
      <c r="BJ105" s="11">
        <v>52</v>
      </c>
      <c r="BK105" s="10">
        <v>53</v>
      </c>
      <c r="BL105" s="10">
        <v>53</v>
      </c>
      <c r="BM105" s="10">
        <v>53</v>
      </c>
      <c r="BN105" s="10">
        <v>53</v>
      </c>
      <c r="BO105" s="37">
        <v>53</v>
      </c>
      <c r="BP105" s="30"/>
      <c r="BQ105" s="26">
        <v>1</v>
      </c>
      <c r="BR105" s="15"/>
      <c r="BS105" s="75">
        <f t="shared" si="45"/>
        <v>105.017</v>
      </c>
      <c r="BT105" s="47">
        <f t="shared" si="46"/>
        <v>105.017</v>
      </c>
      <c r="BU105" s="47">
        <f t="shared" si="47"/>
        <v>0</v>
      </c>
      <c r="BV105" s="76">
        <f t="shared" si="48"/>
        <v>0</v>
      </c>
      <c r="BW105" s="8"/>
      <c r="BX105" s="8"/>
      <c r="BY105" s="8"/>
      <c r="BZ105" s="8"/>
      <c r="CA105" s="8"/>
    </row>
    <row r="106" spans="1:79" s="2" customFormat="1" ht="18.75">
      <c r="A106" s="25">
        <v>131</v>
      </c>
      <c r="B106" s="40"/>
      <c r="C106" s="96" t="s">
        <v>265</v>
      </c>
      <c r="D106" s="96" t="s">
        <v>266</v>
      </c>
      <c r="E106" s="25">
        <v>98.724999999999994</v>
      </c>
      <c r="F106" s="40"/>
      <c r="G106" s="96" t="s">
        <v>132</v>
      </c>
      <c r="H106" s="96" t="s">
        <v>132</v>
      </c>
      <c r="I106" s="94">
        <f t="shared" si="40"/>
        <v>98.724999999999994</v>
      </c>
      <c r="J106" s="25">
        <v>44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49"/>
      <c r="AB106" s="24"/>
      <c r="AC106" s="5"/>
      <c r="AD106" s="39"/>
      <c r="AE106" s="127">
        <v>89.75</v>
      </c>
      <c r="AF106" s="24"/>
      <c r="AG106" s="5"/>
      <c r="AH106" s="39"/>
      <c r="AI106" s="49"/>
      <c r="AJ106" s="24"/>
      <c r="AK106" s="5"/>
      <c r="AL106" s="3"/>
      <c r="AM106" s="24">
        <v>1</v>
      </c>
      <c r="AN106" s="24">
        <v>1</v>
      </c>
      <c r="AO106" s="24">
        <v>1</v>
      </c>
      <c r="AP106" s="24">
        <v>1</v>
      </c>
      <c r="AQ106" s="26">
        <v>1</v>
      </c>
      <c r="AR106" s="14"/>
      <c r="AS106" s="26">
        <f t="shared" si="41"/>
        <v>0</v>
      </c>
      <c r="AT106" s="26">
        <f t="shared" si="42"/>
        <v>98.724999999999994</v>
      </c>
      <c r="AU106" s="26">
        <f t="shared" si="43"/>
        <v>0</v>
      </c>
      <c r="AV106" s="26"/>
      <c r="AW106" s="26"/>
      <c r="AX106" s="14"/>
      <c r="AY106" s="26">
        <f t="shared" si="44"/>
        <v>98.724999999999994</v>
      </c>
      <c r="AZ106" s="7"/>
      <c r="BA106" s="26">
        <v>1</v>
      </c>
      <c r="BB106" s="80">
        <v>62</v>
      </c>
      <c r="BC106" s="11">
        <v>84</v>
      </c>
      <c r="BD106" s="10">
        <v>54.2</v>
      </c>
      <c r="BE106" s="10">
        <v>54.058064516129001</v>
      </c>
      <c r="BF106" s="10">
        <v>54</v>
      </c>
      <c r="BG106" s="10">
        <v>54.1</v>
      </c>
      <c r="BH106" s="10">
        <v>54</v>
      </c>
      <c r="BI106" s="36">
        <v>53</v>
      </c>
      <c r="BJ106" s="11">
        <v>53</v>
      </c>
      <c r="BK106" s="10">
        <v>54</v>
      </c>
      <c r="BL106" s="10">
        <v>54</v>
      </c>
      <c r="BM106" s="10">
        <v>54</v>
      </c>
      <c r="BN106" s="10">
        <v>54</v>
      </c>
      <c r="BO106" s="37">
        <v>54</v>
      </c>
      <c r="BP106" s="30"/>
      <c r="BQ106" s="26">
        <v>1</v>
      </c>
      <c r="BR106" s="15"/>
      <c r="BS106" s="75">
        <f t="shared" si="45"/>
        <v>98.724999999999994</v>
      </c>
      <c r="BT106" s="47">
        <f t="shared" si="46"/>
        <v>98.724999999999994</v>
      </c>
      <c r="BU106" s="47">
        <f t="shared" si="47"/>
        <v>0</v>
      </c>
      <c r="BV106" s="76">
        <f t="shared" si="48"/>
        <v>0</v>
      </c>
      <c r="BW106" s="8"/>
      <c r="BX106" s="8"/>
      <c r="BY106" s="8"/>
      <c r="BZ106" s="8"/>
      <c r="CA106" s="8"/>
    </row>
    <row r="107" spans="1:79" s="2" customFormat="1" ht="18.75">
      <c r="A107" s="25">
        <v>132</v>
      </c>
      <c r="B107" s="40"/>
      <c r="C107" s="96" t="s">
        <v>267</v>
      </c>
      <c r="D107" s="96" t="s">
        <v>238</v>
      </c>
      <c r="E107" s="25">
        <v>96.634999999999991</v>
      </c>
      <c r="F107" s="40"/>
      <c r="G107" s="96" t="s">
        <v>172</v>
      </c>
      <c r="H107" s="96" t="s">
        <v>172</v>
      </c>
      <c r="I107" s="94">
        <f t="shared" si="40"/>
        <v>96.634999999999991</v>
      </c>
      <c r="J107" s="25">
        <v>45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49"/>
      <c r="AB107" s="24"/>
      <c r="AC107" s="5"/>
      <c r="AD107" s="39"/>
      <c r="AE107" s="127">
        <v>87.85</v>
      </c>
      <c r="AF107" s="24"/>
      <c r="AG107" s="5"/>
      <c r="AH107" s="39"/>
      <c r="AI107" s="49"/>
      <c r="AJ107" s="24"/>
      <c r="AK107" s="5"/>
      <c r="AL107" s="3"/>
      <c r="AM107" s="24">
        <v>1</v>
      </c>
      <c r="AN107" s="24">
        <v>1</v>
      </c>
      <c r="AO107" s="24">
        <v>1</v>
      </c>
      <c r="AP107" s="24">
        <v>1</v>
      </c>
      <c r="AQ107" s="26">
        <v>1</v>
      </c>
      <c r="AR107" s="14"/>
      <c r="AS107" s="26">
        <f t="shared" si="41"/>
        <v>0</v>
      </c>
      <c r="AT107" s="26">
        <f t="shared" si="42"/>
        <v>96.634999999999991</v>
      </c>
      <c r="AU107" s="26">
        <f t="shared" si="43"/>
        <v>0</v>
      </c>
      <c r="AV107" s="26"/>
      <c r="AW107" s="26"/>
      <c r="AX107" s="14"/>
      <c r="AY107" s="26">
        <f t="shared" si="44"/>
        <v>96.634999999999991</v>
      </c>
      <c r="AZ107" s="7"/>
      <c r="BA107" s="26">
        <v>1</v>
      </c>
      <c r="BB107" s="80">
        <v>63</v>
      </c>
      <c r="BC107" s="11">
        <v>85</v>
      </c>
      <c r="BD107" s="10">
        <v>55.2</v>
      </c>
      <c r="BE107" s="10">
        <v>55.058064516129001</v>
      </c>
      <c r="BF107" s="10">
        <v>55</v>
      </c>
      <c r="BG107" s="10">
        <v>55.1</v>
      </c>
      <c r="BH107" s="10">
        <v>55</v>
      </c>
      <c r="BI107" s="36">
        <v>54</v>
      </c>
      <c r="BJ107" s="11">
        <v>54</v>
      </c>
      <c r="BK107" s="10">
        <v>55</v>
      </c>
      <c r="BL107" s="10">
        <v>55</v>
      </c>
      <c r="BM107" s="10">
        <v>55</v>
      </c>
      <c r="BN107" s="10">
        <v>55</v>
      </c>
      <c r="BO107" s="37">
        <v>55</v>
      </c>
      <c r="BP107" s="30"/>
      <c r="BQ107" s="26">
        <v>1</v>
      </c>
      <c r="BR107" s="15"/>
      <c r="BS107" s="75">
        <f t="shared" si="45"/>
        <v>96.634999999999991</v>
      </c>
      <c r="BT107" s="47">
        <f t="shared" si="46"/>
        <v>96.634999999999991</v>
      </c>
      <c r="BU107" s="47">
        <f t="shared" si="47"/>
        <v>0</v>
      </c>
      <c r="BV107" s="76">
        <f t="shared" si="48"/>
        <v>0</v>
      </c>
      <c r="BW107" s="8"/>
      <c r="BX107" s="8"/>
      <c r="BY107" s="8"/>
      <c r="BZ107" s="8"/>
      <c r="CA107" s="8"/>
    </row>
    <row r="108" spans="1:79" s="2" customFormat="1" ht="18.75">
      <c r="A108" s="25">
        <v>133</v>
      </c>
      <c r="B108" s="40"/>
      <c r="C108" s="96" t="s">
        <v>237</v>
      </c>
      <c r="D108" s="96" t="s">
        <v>178</v>
      </c>
      <c r="E108" s="25">
        <v>131.56599999999997</v>
      </c>
      <c r="F108" s="40"/>
      <c r="G108" s="96" t="s">
        <v>153</v>
      </c>
      <c r="H108" s="96" t="s">
        <v>153</v>
      </c>
      <c r="I108" s="94">
        <f t="shared" si="40"/>
        <v>131.56599999999997</v>
      </c>
      <c r="J108" s="25">
        <v>46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49"/>
      <c r="AB108" s="24"/>
      <c r="AC108" s="5"/>
      <c r="AD108" s="39"/>
      <c r="AE108" s="127">
        <v>85.77</v>
      </c>
      <c r="AF108" s="24"/>
      <c r="AG108" s="5">
        <v>28.63</v>
      </c>
      <c r="AH108" s="39"/>
      <c r="AI108" s="49"/>
      <c r="AJ108" s="24"/>
      <c r="AK108" s="5"/>
      <c r="AL108" s="3"/>
      <c r="AM108" s="24">
        <v>1</v>
      </c>
      <c r="AN108" s="24">
        <v>1</v>
      </c>
      <c r="AO108" s="24">
        <v>1</v>
      </c>
      <c r="AP108" s="24">
        <v>1</v>
      </c>
      <c r="AQ108" s="26">
        <v>1</v>
      </c>
      <c r="AR108" s="14"/>
      <c r="AS108" s="26">
        <f t="shared" si="41"/>
        <v>0</v>
      </c>
      <c r="AT108" s="26">
        <f t="shared" si="42"/>
        <v>94.346999999999994</v>
      </c>
      <c r="AU108" s="26">
        <f t="shared" si="43"/>
        <v>37.218999999999994</v>
      </c>
      <c r="AV108" s="26"/>
      <c r="AW108" s="26"/>
      <c r="AX108" s="14"/>
      <c r="AY108" s="26">
        <f t="shared" si="44"/>
        <v>131.56599999999997</v>
      </c>
      <c r="AZ108" s="7"/>
      <c r="BA108" s="26">
        <v>1</v>
      </c>
      <c r="BB108" s="80">
        <v>64</v>
      </c>
      <c r="BC108" s="11">
        <v>86</v>
      </c>
      <c r="BD108" s="10">
        <v>56.2</v>
      </c>
      <c r="BE108" s="10">
        <v>56.058064516129001</v>
      </c>
      <c r="BF108" s="10">
        <v>56</v>
      </c>
      <c r="BG108" s="10">
        <v>56.1</v>
      </c>
      <c r="BH108" s="10">
        <v>56</v>
      </c>
      <c r="BI108" s="36">
        <v>55</v>
      </c>
      <c r="BJ108" s="11">
        <v>55</v>
      </c>
      <c r="BK108" s="10">
        <v>56</v>
      </c>
      <c r="BL108" s="10">
        <v>56</v>
      </c>
      <c r="BM108" s="10">
        <v>56</v>
      </c>
      <c r="BN108" s="10">
        <v>56</v>
      </c>
      <c r="BO108" s="37">
        <v>56</v>
      </c>
      <c r="BP108" s="30"/>
      <c r="BQ108" s="26">
        <v>1</v>
      </c>
      <c r="BR108" s="15"/>
      <c r="BS108" s="75">
        <f t="shared" si="45"/>
        <v>131.56599999999997</v>
      </c>
      <c r="BT108" s="47">
        <f t="shared" si="46"/>
        <v>131.56599999999997</v>
      </c>
      <c r="BU108" s="47">
        <f t="shared" si="47"/>
        <v>0</v>
      </c>
      <c r="BV108" s="76">
        <f t="shared" si="48"/>
        <v>0</v>
      </c>
      <c r="BW108" s="8"/>
      <c r="BX108" s="8"/>
      <c r="BY108" s="8"/>
      <c r="BZ108" s="8"/>
      <c r="CA108" s="8"/>
    </row>
    <row r="109" spans="1:79" s="2" customFormat="1" ht="18.75">
      <c r="A109" s="25">
        <v>134</v>
      </c>
      <c r="B109" s="40"/>
      <c r="C109" s="96" t="s">
        <v>268</v>
      </c>
      <c r="D109" s="96" t="s">
        <v>83</v>
      </c>
      <c r="E109" s="25">
        <v>87.846000000000004</v>
      </c>
      <c r="F109" s="40"/>
      <c r="G109" s="96" t="s">
        <v>35</v>
      </c>
      <c r="H109" s="96" t="s">
        <v>35</v>
      </c>
      <c r="I109" s="94">
        <f t="shared" si="40"/>
        <v>87.846000000000004</v>
      </c>
      <c r="J109" s="25">
        <v>47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49"/>
      <c r="AB109" s="24"/>
      <c r="AC109" s="5"/>
      <c r="AD109" s="39"/>
      <c r="AE109" s="127">
        <v>79.86</v>
      </c>
      <c r="AF109" s="24"/>
      <c r="AG109" s="5"/>
      <c r="AH109" s="39"/>
      <c r="AI109" s="49"/>
      <c r="AJ109" s="24"/>
      <c r="AK109" s="5"/>
      <c r="AL109" s="3"/>
      <c r="AM109" s="24">
        <v>1</v>
      </c>
      <c r="AN109" s="24">
        <v>1</v>
      </c>
      <c r="AO109" s="24">
        <v>1</v>
      </c>
      <c r="AP109" s="24">
        <v>1</v>
      </c>
      <c r="AQ109" s="26">
        <v>1</v>
      </c>
      <c r="AR109" s="14"/>
      <c r="AS109" s="26">
        <f t="shared" si="41"/>
        <v>0</v>
      </c>
      <c r="AT109" s="26">
        <f t="shared" si="42"/>
        <v>87.846000000000004</v>
      </c>
      <c r="AU109" s="26">
        <f t="shared" si="43"/>
        <v>0</v>
      </c>
      <c r="AV109" s="26"/>
      <c r="AW109" s="26"/>
      <c r="AX109" s="14"/>
      <c r="AY109" s="26">
        <f t="shared" si="44"/>
        <v>87.846000000000004</v>
      </c>
      <c r="AZ109" s="7"/>
      <c r="BA109" s="26">
        <v>1</v>
      </c>
      <c r="BB109" s="80">
        <v>65</v>
      </c>
      <c r="BC109" s="11">
        <v>87</v>
      </c>
      <c r="BD109" s="10">
        <v>57.2</v>
      </c>
      <c r="BE109" s="10">
        <v>57.058064516129001</v>
      </c>
      <c r="BF109" s="10">
        <v>57</v>
      </c>
      <c r="BG109" s="10">
        <v>57.1</v>
      </c>
      <c r="BH109" s="10">
        <v>57</v>
      </c>
      <c r="BI109" s="36">
        <v>56</v>
      </c>
      <c r="BJ109" s="11">
        <v>56</v>
      </c>
      <c r="BK109" s="10">
        <v>57</v>
      </c>
      <c r="BL109" s="10">
        <v>57</v>
      </c>
      <c r="BM109" s="10">
        <v>57</v>
      </c>
      <c r="BN109" s="10">
        <v>57</v>
      </c>
      <c r="BO109" s="37">
        <v>57</v>
      </c>
      <c r="BP109" s="30"/>
      <c r="BQ109" s="26">
        <v>1</v>
      </c>
      <c r="BR109" s="15"/>
      <c r="BS109" s="75">
        <f t="shared" si="45"/>
        <v>87.846000000000004</v>
      </c>
      <c r="BT109" s="47">
        <f t="shared" si="46"/>
        <v>87.846000000000004</v>
      </c>
      <c r="BU109" s="47">
        <f t="shared" si="47"/>
        <v>0</v>
      </c>
      <c r="BV109" s="76">
        <f t="shared" si="48"/>
        <v>0</v>
      </c>
      <c r="BW109" s="8"/>
      <c r="BX109" s="8"/>
      <c r="BY109" s="8"/>
      <c r="BZ109" s="8"/>
      <c r="CA109" s="8"/>
    </row>
    <row r="110" spans="1:79" s="2" customFormat="1" ht="18.75">
      <c r="A110" s="25">
        <v>135</v>
      </c>
      <c r="B110" s="40"/>
      <c r="C110" s="40" t="s">
        <v>180</v>
      </c>
      <c r="D110" s="40" t="s">
        <v>181</v>
      </c>
      <c r="E110" s="25">
        <v>339.572</v>
      </c>
      <c r="F110" s="40"/>
      <c r="G110" s="45" t="s">
        <v>27</v>
      </c>
      <c r="H110" s="45" t="s">
        <v>27</v>
      </c>
      <c r="I110" s="94">
        <f t="shared" si="40"/>
        <v>339.572</v>
      </c>
      <c r="J110" s="25">
        <v>48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49"/>
      <c r="AB110" s="24"/>
      <c r="AC110" s="5">
        <v>143.76</v>
      </c>
      <c r="AD110" s="39"/>
      <c r="AE110" s="127">
        <v>47.32</v>
      </c>
      <c r="AF110" s="24"/>
      <c r="AG110" s="5"/>
      <c r="AH110" s="39"/>
      <c r="AI110" s="49"/>
      <c r="AJ110" s="24"/>
      <c r="AK110" s="5"/>
      <c r="AL110" s="3"/>
      <c r="AM110" s="24">
        <v>2</v>
      </c>
      <c r="AN110" s="24">
        <v>1</v>
      </c>
      <c r="AO110" s="24">
        <v>1</v>
      </c>
      <c r="AP110" s="24">
        <v>1</v>
      </c>
      <c r="AQ110" s="26">
        <v>1</v>
      </c>
      <c r="AR110" s="14"/>
      <c r="AS110" s="26">
        <f t="shared" si="41"/>
        <v>287.52</v>
      </c>
      <c r="AT110" s="26">
        <f t="shared" si="42"/>
        <v>52.052</v>
      </c>
      <c r="AU110" s="26">
        <f t="shared" si="43"/>
        <v>0</v>
      </c>
      <c r="AV110" s="26"/>
      <c r="AW110" s="26"/>
      <c r="AX110" s="14"/>
      <c r="AY110" s="26">
        <f t="shared" si="44"/>
        <v>339.572</v>
      </c>
      <c r="AZ110" s="7"/>
      <c r="BA110" s="26">
        <v>1</v>
      </c>
      <c r="BB110" s="80">
        <v>66</v>
      </c>
      <c r="BC110" s="11">
        <v>88</v>
      </c>
      <c r="BD110" s="10">
        <v>58.2</v>
      </c>
      <c r="BE110" s="10">
        <v>58.058064516129001</v>
      </c>
      <c r="BF110" s="10">
        <v>58</v>
      </c>
      <c r="BG110" s="10">
        <v>58.1</v>
      </c>
      <c r="BH110" s="10">
        <v>58</v>
      </c>
      <c r="BI110" s="36">
        <v>57</v>
      </c>
      <c r="BJ110" s="11">
        <v>57</v>
      </c>
      <c r="BK110" s="10">
        <v>58</v>
      </c>
      <c r="BL110" s="10">
        <v>58</v>
      </c>
      <c r="BM110" s="10">
        <v>58</v>
      </c>
      <c r="BN110" s="10">
        <v>58</v>
      </c>
      <c r="BO110" s="37">
        <v>58</v>
      </c>
      <c r="BP110" s="30"/>
      <c r="BQ110" s="26">
        <v>1</v>
      </c>
      <c r="BR110" s="15"/>
      <c r="BS110" s="75">
        <f t="shared" si="45"/>
        <v>339.572</v>
      </c>
      <c r="BT110" s="47">
        <f t="shared" si="46"/>
        <v>339.572</v>
      </c>
      <c r="BU110" s="47">
        <f t="shared" si="47"/>
        <v>0</v>
      </c>
      <c r="BV110" s="76">
        <f t="shared" si="48"/>
        <v>0</v>
      </c>
      <c r="BW110" s="8"/>
      <c r="BX110" s="8"/>
      <c r="BY110" s="8"/>
      <c r="BZ110" s="8"/>
      <c r="CA110" s="8"/>
    </row>
    <row r="111" spans="1:79" s="2" customFormat="1" ht="18.75">
      <c r="A111" s="25">
        <v>136</v>
      </c>
      <c r="B111" s="40"/>
      <c r="C111" s="40" t="s">
        <v>269</v>
      </c>
      <c r="D111" s="40" t="s">
        <v>270</v>
      </c>
      <c r="E111" s="25">
        <v>208.62</v>
      </c>
      <c r="F111" s="40"/>
      <c r="G111" s="45" t="s">
        <v>32</v>
      </c>
      <c r="H111" s="45" t="s">
        <v>32</v>
      </c>
      <c r="I111" s="94">
        <f t="shared" si="40"/>
        <v>208.62</v>
      </c>
      <c r="J111" s="25">
        <v>49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49"/>
      <c r="AB111" s="24"/>
      <c r="AC111" s="5">
        <v>115.9</v>
      </c>
      <c r="AD111" s="39"/>
      <c r="AE111" s="49"/>
      <c r="AF111" s="24"/>
      <c r="AG111" s="5"/>
      <c r="AH111" s="39"/>
      <c r="AI111" s="49"/>
      <c r="AJ111" s="24"/>
      <c r="AK111" s="5"/>
      <c r="AL111" s="3"/>
      <c r="AM111" s="24">
        <v>1.8</v>
      </c>
      <c r="AN111" s="24">
        <v>1</v>
      </c>
      <c r="AO111" s="24">
        <v>1</v>
      </c>
      <c r="AP111" s="24">
        <v>1</v>
      </c>
      <c r="AQ111" s="26">
        <v>1</v>
      </c>
      <c r="AR111" s="14"/>
      <c r="AS111" s="26">
        <f t="shared" si="41"/>
        <v>208.62</v>
      </c>
      <c r="AT111" s="26">
        <f t="shared" si="42"/>
        <v>0</v>
      </c>
      <c r="AU111" s="26">
        <f t="shared" si="43"/>
        <v>0</v>
      </c>
      <c r="AV111" s="26"/>
      <c r="AW111" s="26"/>
      <c r="AX111" s="14"/>
      <c r="AY111" s="26">
        <f t="shared" si="44"/>
        <v>208.62</v>
      </c>
      <c r="AZ111" s="7"/>
      <c r="BA111" s="26">
        <v>1</v>
      </c>
      <c r="BB111" s="80">
        <v>67</v>
      </c>
      <c r="BC111" s="11">
        <v>89</v>
      </c>
      <c r="BD111" s="10">
        <v>59.2</v>
      </c>
      <c r="BE111" s="10">
        <v>59.058064516129001</v>
      </c>
      <c r="BF111" s="10">
        <v>59</v>
      </c>
      <c r="BG111" s="10">
        <v>59.1</v>
      </c>
      <c r="BH111" s="10">
        <v>59</v>
      </c>
      <c r="BI111" s="36">
        <v>58</v>
      </c>
      <c r="BJ111" s="11">
        <v>58</v>
      </c>
      <c r="BK111" s="10">
        <v>59</v>
      </c>
      <c r="BL111" s="10">
        <v>59</v>
      </c>
      <c r="BM111" s="10">
        <v>59</v>
      </c>
      <c r="BN111" s="10">
        <v>59</v>
      </c>
      <c r="BO111" s="37">
        <v>59</v>
      </c>
      <c r="BP111" s="30"/>
      <c r="BQ111" s="26">
        <v>1</v>
      </c>
      <c r="BR111" s="15"/>
      <c r="BS111" s="75">
        <f t="shared" si="45"/>
        <v>208.62</v>
      </c>
      <c r="BT111" s="47">
        <f t="shared" si="46"/>
        <v>208.62</v>
      </c>
      <c r="BU111" s="47">
        <f t="shared" si="47"/>
        <v>0</v>
      </c>
      <c r="BV111" s="76">
        <f t="shared" si="48"/>
        <v>0</v>
      </c>
      <c r="BW111" s="8"/>
      <c r="BX111" s="8"/>
      <c r="BY111" s="8"/>
      <c r="BZ111" s="8"/>
      <c r="CA111" s="8"/>
    </row>
    <row r="112" spans="1:79" s="2" customFormat="1" ht="18.75">
      <c r="A112" s="25">
        <v>137</v>
      </c>
      <c r="B112" s="40"/>
      <c r="C112" s="40" t="s">
        <v>271</v>
      </c>
      <c r="D112" s="40" t="s">
        <v>272</v>
      </c>
      <c r="E112" s="25">
        <v>164.41600000000003</v>
      </c>
      <c r="F112" s="40"/>
      <c r="G112" s="45" t="s">
        <v>279</v>
      </c>
      <c r="H112" s="45" t="s">
        <v>279</v>
      </c>
      <c r="I112" s="94">
        <f t="shared" si="40"/>
        <v>164.41600000000003</v>
      </c>
      <c r="J112" s="25">
        <v>50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49"/>
      <c r="AB112" s="24"/>
      <c r="AC112" s="5">
        <v>102.76</v>
      </c>
      <c r="AD112" s="39"/>
      <c r="AE112" s="49"/>
      <c r="AF112" s="24"/>
      <c r="AG112" s="5"/>
      <c r="AH112" s="39"/>
      <c r="AI112" s="49"/>
      <c r="AJ112" s="24"/>
      <c r="AK112" s="5"/>
      <c r="AL112" s="3"/>
      <c r="AM112" s="24">
        <v>1.6</v>
      </c>
      <c r="AN112" s="24">
        <v>1</v>
      </c>
      <c r="AO112" s="24">
        <v>1</v>
      </c>
      <c r="AP112" s="24">
        <v>1</v>
      </c>
      <c r="AQ112" s="26">
        <v>1</v>
      </c>
      <c r="AR112" s="14"/>
      <c r="AS112" s="26">
        <f t="shared" si="41"/>
        <v>164.41600000000003</v>
      </c>
      <c r="AT112" s="26">
        <f t="shared" si="42"/>
        <v>0</v>
      </c>
      <c r="AU112" s="26">
        <f t="shared" si="43"/>
        <v>0</v>
      </c>
      <c r="AV112" s="26"/>
      <c r="AW112" s="26"/>
      <c r="AX112" s="14"/>
      <c r="AY112" s="26">
        <f t="shared" si="44"/>
        <v>164.41600000000003</v>
      </c>
      <c r="AZ112" s="7"/>
      <c r="BA112" s="26">
        <v>1</v>
      </c>
      <c r="BB112" s="80">
        <v>68</v>
      </c>
      <c r="BC112" s="11">
        <v>90</v>
      </c>
      <c r="BD112" s="10">
        <v>60.2</v>
      </c>
      <c r="BE112" s="10">
        <v>60.058064516129001</v>
      </c>
      <c r="BF112" s="10">
        <v>60</v>
      </c>
      <c r="BG112" s="10">
        <v>60.1</v>
      </c>
      <c r="BH112" s="10">
        <v>60</v>
      </c>
      <c r="BI112" s="36">
        <v>59</v>
      </c>
      <c r="BJ112" s="11">
        <v>59</v>
      </c>
      <c r="BK112" s="10">
        <v>60</v>
      </c>
      <c r="BL112" s="10">
        <v>60</v>
      </c>
      <c r="BM112" s="10">
        <v>60</v>
      </c>
      <c r="BN112" s="10">
        <v>60</v>
      </c>
      <c r="BO112" s="37">
        <v>60</v>
      </c>
      <c r="BP112" s="30"/>
      <c r="BQ112" s="26">
        <v>1</v>
      </c>
      <c r="BR112" s="15"/>
      <c r="BS112" s="75">
        <f t="shared" si="45"/>
        <v>164.41600000000003</v>
      </c>
      <c r="BT112" s="47">
        <f t="shared" si="46"/>
        <v>164.41600000000003</v>
      </c>
      <c r="BU112" s="47">
        <f t="shared" si="47"/>
        <v>0</v>
      </c>
      <c r="BV112" s="76">
        <f t="shared" si="48"/>
        <v>0</v>
      </c>
      <c r="BW112" s="8"/>
      <c r="BX112" s="8"/>
      <c r="BY112" s="8"/>
      <c r="BZ112" s="8"/>
      <c r="CA112" s="8"/>
    </row>
    <row r="113" spans="1:79" s="2" customFormat="1" ht="18.75">
      <c r="A113" s="25">
        <v>138</v>
      </c>
      <c r="B113" s="40"/>
      <c r="C113" s="40" t="s">
        <v>273</v>
      </c>
      <c r="D113" s="40" t="s">
        <v>274</v>
      </c>
      <c r="E113" s="25">
        <v>188.107</v>
      </c>
      <c r="F113" s="40"/>
      <c r="G113" s="45" t="s">
        <v>280</v>
      </c>
      <c r="H113" s="45" t="s">
        <v>280</v>
      </c>
      <c r="I113" s="94">
        <f t="shared" si="40"/>
        <v>188.107</v>
      </c>
      <c r="J113" s="25">
        <v>51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49"/>
      <c r="AB113" s="24"/>
      <c r="AC113" s="5">
        <v>92.92</v>
      </c>
      <c r="AD113" s="39"/>
      <c r="AE113" s="127">
        <v>35.85</v>
      </c>
      <c r="AF113" s="24"/>
      <c r="AG113" s="5"/>
      <c r="AH113" s="39"/>
      <c r="AI113" s="49"/>
      <c r="AJ113" s="24"/>
      <c r="AK113" s="5"/>
      <c r="AL113" s="3"/>
      <c r="AM113" s="24">
        <v>1.6</v>
      </c>
      <c r="AN113" s="24">
        <v>1</v>
      </c>
      <c r="AO113" s="24">
        <v>1</v>
      </c>
      <c r="AP113" s="24">
        <v>1</v>
      </c>
      <c r="AQ113" s="26">
        <v>1</v>
      </c>
      <c r="AR113" s="14"/>
      <c r="AS113" s="26">
        <f t="shared" si="41"/>
        <v>148.672</v>
      </c>
      <c r="AT113" s="26">
        <f t="shared" si="42"/>
        <v>39.435000000000002</v>
      </c>
      <c r="AU113" s="26">
        <f t="shared" si="43"/>
        <v>0</v>
      </c>
      <c r="AV113" s="26"/>
      <c r="AW113" s="26"/>
      <c r="AX113" s="14"/>
      <c r="AY113" s="26">
        <f t="shared" si="44"/>
        <v>188.107</v>
      </c>
      <c r="AZ113" s="7"/>
      <c r="BA113" s="26">
        <v>1</v>
      </c>
      <c r="BB113" s="80">
        <v>69</v>
      </c>
      <c r="BC113" s="11">
        <v>91</v>
      </c>
      <c r="BD113" s="10">
        <v>61.2</v>
      </c>
      <c r="BE113" s="10">
        <v>61.058064516129001</v>
      </c>
      <c r="BF113" s="10">
        <v>61</v>
      </c>
      <c r="BG113" s="10">
        <v>61.1</v>
      </c>
      <c r="BH113" s="10">
        <v>61</v>
      </c>
      <c r="BI113" s="36">
        <v>60</v>
      </c>
      <c r="BJ113" s="11">
        <v>60</v>
      </c>
      <c r="BK113" s="10">
        <v>61</v>
      </c>
      <c r="BL113" s="10">
        <v>61</v>
      </c>
      <c r="BM113" s="10">
        <v>61</v>
      </c>
      <c r="BN113" s="10">
        <v>61</v>
      </c>
      <c r="BO113" s="37">
        <v>61</v>
      </c>
      <c r="BP113" s="30"/>
      <c r="BQ113" s="26">
        <v>1</v>
      </c>
      <c r="BR113" s="15"/>
      <c r="BS113" s="75">
        <f t="shared" si="45"/>
        <v>188.107</v>
      </c>
      <c r="BT113" s="47">
        <f t="shared" si="46"/>
        <v>188.107</v>
      </c>
      <c r="BU113" s="47">
        <f t="shared" si="47"/>
        <v>0</v>
      </c>
      <c r="BV113" s="76">
        <f t="shared" si="48"/>
        <v>0</v>
      </c>
      <c r="BW113" s="8"/>
      <c r="BX113" s="8"/>
      <c r="BY113" s="8"/>
      <c r="BZ113" s="8"/>
      <c r="CA113" s="8"/>
    </row>
    <row r="114" spans="1:79" ht="18.75">
      <c r="A114" s="88">
        <v>139</v>
      </c>
      <c r="B114" s="86"/>
      <c r="C114" s="40" t="s">
        <v>145</v>
      </c>
      <c r="D114" s="40" t="s">
        <v>89</v>
      </c>
      <c r="E114" s="25">
        <v>119.28800000000001</v>
      </c>
      <c r="F114" s="86"/>
      <c r="G114" s="45" t="s">
        <v>33</v>
      </c>
      <c r="H114" s="45" t="s">
        <v>33</v>
      </c>
      <c r="I114" s="87">
        <f t="shared" si="40"/>
        <v>119.28800000000001</v>
      </c>
      <c r="J114" s="88">
        <v>52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48"/>
      <c r="AB114" s="24"/>
      <c r="AC114" s="5">
        <v>91.76</v>
      </c>
      <c r="AD114" s="39"/>
      <c r="AE114" s="49"/>
      <c r="AF114" s="24"/>
      <c r="AG114" s="5"/>
      <c r="AH114" s="39"/>
      <c r="AI114" s="49"/>
      <c r="AJ114" s="24"/>
      <c r="AK114" s="5"/>
      <c r="AM114" s="24">
        <v>1.3</v>
      </c>
      <c r="AN114" s="24">
        <v>1</v>
      </c>
      <c r="AO114" s="24">
        <v>1</v>
      </c>
      <c r="AP114" s="24">
        <v>1</v>
      </c>
      <c r="AQ114" s="26">
        <v>1</v>
      </c>
      <c r="AS114" s="26">
        <f t="shared" si="41"/>
        <v>119.28800000000001</v>
      </c>
      <c r="AT114" s="26">
        <f t="shared" si="42"/>
        <v>0</v>
      </c>
      <c r="AU114" s="26">
        <f t="shared" si="43"/>
        <v>0</v>
      </c>
      <c r="AV114" s="26"/>
      <c r="AW114" s="26"/>
      <c r="AY114" s="26">
        <f t="shared" si="44"/>
        <v>119.28800000000001</v>
      </c>
      <c r="BA114" s="26">
        <v>1</v>
      </c>
      <c r="BB114" s="80">
        <v>70</v>
      </c>
      <c r="BC114" s="11">
        <v>92</v>
      </c>
      <c r="BD114" s="10">
        <v>62.2</v>
      </c>
      <c r="BE114" s="10">
        <v>62.058064516129001</v>
      </c>
      <c r="BF114" s="10">
        <v>62</v>
      </c>
      <c r="BG114" s="10">
        <v>62.1</v>
      </c>
      <c r="BH114" s="10">
        <v>62</v>
      </c>
      <c r="BI114" s="36">
        <v>61</v>
      </c>
      <c r="BJ114" s="11">
        <v>61</v>
      </c>
      <c r="BK114" s="10">
        <v>62</v>
      </c>
      <c r="BL114" s="10">
        <v>62</v>
      </c>
      <c r="BM114" s="10">
        <v>62</v>
      </c>
      <c r="BN114" s="10">
        <v>62</v>
      </c>
      <c r="BO114" s="37">
        <v>62</v>
      </c>
      <c r="BP114" s="30"/>
      <c r="BQ114" s="26">
        <v>1</v>
      </c>
      <c r="BS114" s="75">
        <f t="shared" si="45"/>
        <v>119.28800000000001</v>
      </c>
      <c r="BT114" s="47">
        <f t="shared" si="46"/>
        <v>119.28800000000001</v>
      </c>
      <c r="BU114" s="47">
        <f t="shared" si="47"/>
        <v>0</v>
      </c>
      <c r="BV114" s="76">
        <f t="shared" si="48"/>
        <v>0</v>
      </c>
    </row>
    <row r="115" spans="1:79" ht="18.75">
      <c r="A115" s="88">
        <v>140</v>
      </c>
      <c r="B115" s="86"/>
      <c r="C115" s="40" t="s">
        <v>275</v>
      </c>
      <c r="D115" s="40" t="s">
        <v>163</v>
      </c>
      <c r="E115" s="25">
        <v>157.68899999999999</v>
      </c>
      <c r="F115" s="86"/>
      <c r="G115" s="45" t="s">
        <v>27</v>
      </c>
      <c r="H115" s="45" t="s">
        <v>27</v>
      </c>
      <c r="I115" s="87">
        <f t="shared" si="40"/>
        <v>157.68899999999999</v>
      </c>
      <c r="J115" s="88">
        <v>53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48"/>
      <c r="AB115" s="24"/>
      <c r="AC115" s="5">
        <v>87.58</v>
      </c>
      <c r="AD115" s="39"/>
      <c r="AE115" s="129">
        <v>39.85</v>
      </c>
      <c r="AF115" s="24"/>
      <c r="AG115" s="5"/>
      <c r="AH115" s="39"/>
      <c r="AI115" s="49"/>
      <c r="AJ115" s="24"/>
      <c r="AK115" s="5"/>
      <c r="AM115" s="24">
        <v>1.3</v>
      </c>
      <c r="AN115" s="24">
        <v>1</v>
      </c>
      <c r="AO115" s="24">
        <v>1</v>
      </c>
      <c r="AP115" s="24">
        <v>1</v>
      </c>
      <c r="AQ115" s="26">
        <v>1</v>
      </c>
      <c r="AS115" s="26">
        <f t="shared" si="41"/>
        <v>113.854</v>
      </c>
      <c r="AT115" s="26">
        <f t="shared" si="42"/>
        <v>43.835000000000001</v>
      </c>
      <c r="AU115" s="26">
        <f t="shared" si="43"/>
        <v>0</v>
      </c>
      <c r="AV115" s="26"/>
      <c r="AW115" s="26"/>
      <c r="AY115" s="26">
        <f t="shared" si="44"/>
        <v>157.68899999999999</v>
      </c>
      <c r="BA115" s="26">
        <v>1</v>
      </c>
      <c r="BB115" s="80">
        <v>71</v>
      </c>
      <c r="BC115" s="11">
        <v>93</v>
      </c>
      <c r="BD115" s="10">
        <v>63.2</v>
      </c>
      <c r="BE115" s="10">
        <v>63.058064516129001</v>
      </c>
      <c r="BF115" s="10">
        <v>63</v>
      </c>
      <c r="BG115" s="10">
        <v>63.1</v>
      </c>
      <c r="BH115" s="10">
        <v>63</v>
      </c>
      <c r="BI115" s="36">
        <v>62</v>
      </c>
      <c r="BJ115" s="11">
        <v>62</v>
      </c>
      <c r="BK115" s="10">
        <v>63</v>
      </c>
      <c r="BL115" s="10">
        <v>63</v>
      </c>
      <c r="BM115" s="10">
        <v>63</v>
      </c>
      <c r="BN115" s="10">
        <v>63</v>
      </c>
      <c r="BO115" s="37">
        <v>63</v>
      </c>
      <c r="BP115" s="30"/>
      <c r="BQ115" s="26">
        <v>1</v>
      </c>
      <c r="BS115" s="75">
        <f t="shared" si="45"/>
        <v>157.68899999999999</v>
      </c>
      <c r="BT115" s="47">
        <f t="shared" si="46"/>
        <v>157.68899999999999</v>
      </c>
      <c r="BU115" s="47">
        <f t="shared" si="47"/>
        <v>0</v>
      </c>
      <c r="BV115" s="76">
        <f t="shared" si="48"/>
        <v>0</v>
      </c>
    </row>
    <row r="116" spans="1:79" ht="18.75">
      <c r="A116" s="88">
        <v>141</v>
      </c>
      <c r="B116" s="86"/>
      <c r="C116" s="40" t="s">
        <v>276</v>
      </c>
      <c r="D116" s="40" t="s">
        <v>277</v>
      </c>
      <c r="E116" s="25">
        <v>97.89</v>
      </c>
      <c r="F116" s="86"/>
      <c r="G116" s="45" t="s">
        <v>129</v>
      </c>
      <c r="H116" s="45" t="s">
        <v>129</v>
      </c>
      <c r="I116" s="87">
        <f t="shared" si="40"/>
        <v>97.89</v>
      </c>
      <c r="J116" s="88">
        <v>54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48"/>
      <c r="AB116" s="24"/>
      <c r="AC116" s="5">
        <v>75.3</v>
      </c>
      <c r="AD116" s="39"/>
      <c r="AE116" s="49"/>
      <c r="AF116" s="24"/>
      <c r="AG116" s="5"/>
      <c r="AH116" s="39"/>
      <c r="AI116" s="49"/>
      <c r="AJ116" s="24"/>
      <c r="AK116" s="5"/>
      <c r="AM116" s="24">
        <v>1.3</v>
      </c>
      <c r="AN116" s="24">
        <v>1</v>
      </c>
      <c r="AO116" s="24">
        <v>1</v>
      </c>
      <c r="AP116" s="24">
        <v>1</v>
      </c>
      <c r="AQ116" s="26">
        <v>1</v>
      </c>
      <c r="AS116" s="26">
        <f t="shared" si="41"/>
        <v>97.89</v>
      </c>
      <c r="AT116" s="26">
        <f t="shared" si="42"/>
        <v>0</v>
      </c>
      <c r="AU116" s="26">
        <f t="shared" si="43"/>
        <v>0</v>
      </c>
      <c r="AV116" s="26"/>
      <c r="AW116" s="26"/>
      <c r="AY116" s="26">
        <f t="shared" si="44"/>
        <v>97.89</v>
      </c>
      <c r="BA116" s="26">
        <v>1</v>
      </c>
      <c r="BB116" s="80">
        <v>72</v>
      </c>
      <c r="BC116" s="11">
        <v>94</v>
      </c>
      <c r="BD116" s="10">
        <v>64.2</v>
      </c>
      <c r="BE116" s="10">
        <v>64.058064516128994</v>
      </c>
      <c r="BF116" s="10">
        <v>64</v>
      </c>
      <c r="BG116" s="10">
        <v>64.099999999999994</v>
      </c>
      <c r="BH116" s="10">
        <v>64</v>
      </c>
      <c r="BI116" s="36">
        <v>63</v>
      </c>
      <c r="BJ116" s="11">
        <v>63</v>
      </c>
      <c r="BK116" s="10">
        <v>64</v>
      </c>
      <c r="BL116" s="10">
        <v>64</v>
      </c>
      <c r="BM116" s="10">
        <v>64</v>
      </c>
      <c r="BN116" s="10">
        <v>64</v>
      </c>
      <c r="BO116" s="37">
        <v>64</v>
      </c>
      <c r="BP116" s="30"/>
      <c r="BQ116" s="26">
        <v>1</v>
      </c>
      <c r="BS116" s="75">
        <f t="shared" si="45"/>
        <v>97.89</v>
      </c>
      <c r="BT116" s="47">
        <f t="shared" si="46"/>
        <v>97.89</v>
      </c>
      <c r="BU116" s="47">
        <f t="shared" si="47"/>
        <v>0</v>
      </c>
      <c r="BV116" s="76">
        <f t="shared" si="48"/>
        <v>0</v>
      </c>
    </row>
    <row r="117" spans="1:79" ht="18.75">
      <c r="A117" s="88">
        <v>142</v>
      </c>
      <c r="B117" s="86"/>
      <c r="C117" s="40" t="s">
        <v>278</v>
      </c>
      <c r="D117" s="40" t="s">
        <v>136</v>
      </c>
      <c r="E117" s="25">
        <v>77.129000000000005</v>
      </c>
      <c r="F117" s="86"/>
      <c r="G117" s="45" t="s">
        <v>129</v>
      </c>
      <c r="H117" s="45" t="s">
        <v>129</v>
      </c>
      <c r="I117" s="87">
        <f t="shared" si="40"/>
        <v>77.129000000000005</v>
      </c>
      <c r="J117" s="88">
        <v>55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48"/>
      <c r="AB117" s="24"/>
      <c r="AC117" s="5">
        <v>59.33</v>
      </c>
      <c r="AD117" s="39"/>
      <c r="AE117" s="49"/>
      <c r="AF117" s="24"/>
      <c r="AG117" s="5"/>
      <c r="AH117" s="39"/>
      <c r="AI117" s="49"/>
      <c r="AJ117" s="24"/>
      <c r="AK117" s="5"/>
      <c r="AM117" s="24">
        <v>1.3</v>
      </c>
      <c r="AN117" s="24">
        <v>1</v>
      </c>
      <c r="AO117" s="24">
        <v>1</v>
      </c>
      <c r="AP117" s="24">
        <v>1</v>
      </c>
      <c r="AQ117" s="26">
        <v>1</v>
      </c>
      <c r="AS117" s="26">
        <f t="shared" si="41"/>
        <v>77.129000000000005</v>
      </c>
      <c r="AT117" s="26">
        <f t="shared" si="42"/>
        <v>0</v>
      </c>
      <c r="AU117" s="26">
        <f t="shared" si="43"/>
        <v>0</v>
      </c>
      <c r="AV117" s="26"/>
      <c r="AW117" s="26"/>
      <c r="AY117" s="26">
        <f t="shared" si="44"/>
        <v>77.129000000000005</v>
      </c>
      <c r="BA117" s="26">
        <v>1</v>
      </c>
      <c r="BB117" s="80">
        <v>73</v>
      </c>
      <c r="BC117" s="11">
        <v>95</v>
      </c>
      <c r="BD117" s="10">
        <v>65.2</v>
      </c>
      <c r="BE117" s="10">
        <v>65.058064516128994</v>
      </c>
      <c r="BF117" s="10">
        <v>65</v>
      </c>
      <c r="BG117" s="10">
        <v>65.099999999999994</v>
      </c>
      <c r="BH117" s="10">
        <v>65</v>
      </c>
      <c r="BI117" s="36">
        <v>64</v>
      </c>
      <c r="BJ117" s="11">
        <v>64</v>
      </c>
      <c r="BK117" s="10">
        <v>65</v>
      </c>
      <c r="BL117" s="10">
        <v>65</v>
      </c>
      <c r="BM117" s="10">
        <v>65</v>
      </c>
      <c r="BN117" s="10">
        <v>65</v>
      </c>
      <c r="BO117" s="37">
        <v>65</v>
      </c>
      <c r="BP117" s="30"/>
      <c r="BQ117" s="26">
        <v>1</v>
      </c>
      <c r="BS117" s="75">
        <f t="shared" si="45"/>
        <v>77.129000000000005</v>
      </c>
      <c r="BT117" s="47">
        <f t="shared" si="46"/>
        <v>77.129000000000005</v>
      </c>
      <c r="BU117" s="47">
        <f t="shared" si="47"/>
        <v>0</v>
      </c>
      <c r="BV117" s="76">
        <f t="shared" si="48"/>
        <v>0</v>
      </c>
    </row>
    <row r="118" spans="1:79" ht="18.75">
      <c r="A118" s="88">
        <v>143</v>
      </c>
      <c r="B118" s="86"/>
      <c r="C118" s="45" t="s">
        <v>281</v>
      </c>
      <c r="D118" s="40" t="s">
        <v>239</v>
      </c>
      <c r="E118" s="25">
        <v>242.00300000000001</v>
      </c>
      <c r="F118" s="86"/>
      <c r="G118" s="45" t="s">
        <v>26</v>
      </c>
      <c r="H118" s="45" t="s">
        <v>26</v>
      </c>
      <c r="I118" s="87">
        <f t="shared" si="40"/>
        <v>242.00300000000001</v>
      </c>
      <c r="J118" s="88">
        <v>56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48"/>
      <c r="AB118" s="24"/>
      <c r="AC118" s="5">
        <v>99.81</v>
      </c>
      <c r="AD118" s="39"/>
      <c r="AE118" s="129">
        <v>38.53</v>
      </c>
      <c r="AF118" s="24"/>
      <c r="AG118" s="5"/>
      <c r="AH118" s="39"/>
      <c r="AI118" s="49"/>
      <c r="AJ118" s="24"/>
      <c r="AK118" s="5"/>
      <c r="AM118" s="24">
        <v>2</v>
      </c>
      <c r="AN118" s="24">
        <v>1</v>
      </c>
      <c r="AO118" s="24">
        <v>1</v>
      </c>
      <c r="AP118" s="24">
        <v>1</v>
      </c>
      <c r="AQ118" s="26">
        <v>1</v>
      </c>
      <c r="AS118" s="26">
        <f t="shared" si="41"/>
        <v>199.62</v>
      </c>
      <c r="AT118" s="26">
        <f t="shared" si="42"/>
        <v>42.383000000000003</v>
      </c>
      <c r="AU118" s="26">
        <f t="shared" si="43"/>
        <v>0</v>
      </c>
      <c r="AV118" s="26"/>
      <c r="AW118" s="26"/>
      <c r="AY118" s="26">
        <f t="shared" si="44"/>
        <v>242.00300000000001</v>
      </c>
      <c r="BA118" s="26">
        <v>1</v>
      </c>
      <c r="BB118" s="80">
        <v>74</v>
      </c>
      <c r="BC118" s="11">
        <v>96</v>
      </c>
      <c r="BD118" s="10">
        <v>66.2</v>
      </c>
      <c r="BE118" s="10">
        <v>66.058064516128994</v>
      </c>
      <c r="BF118" s="10">
        <v>66</v>
      </c>
      <c r="BG118" s="10">
        <v>66.099999999999994</v>
      </c>
      <c r="BH118" s="10">
        <v>66</v>
      </c>
      <c r="BI118" s="36">
        <v>65</v>
      </c>
      <c r="BJ118" s="11">
        <v>65</v>
      </c>
      <c r="BK118" s="10">
        <v>66</v>
      </c>
      <c r="BL118" s="10">
        <v>66</v>
      </c>
      <c r="BM118" s="10">
        <v>66</v>
      </c>
      <c r="BN118" s="10">
        <v>66</v>
      </c>
      <c r="BO118" s="37">
        <v>66</v>
      </c>
      <c r="BP118" s="30"/>
      <c r="BQ118" s="26">
        <v>1</v>
      </c>
      <c r="BS118" s="75">
        <f t="shared" si="45"/>
        <v>242.00300000000001</v>
      </c>
      <c r="BT118" s="47">
        <f t="shared" si="46"/>
        <v>242.00300000000001</v>
      </c>
      <c r="BU118" s="47">
        <f t="shared" si="47"/>
        <v>0</v>
      </c>
      <c r="BV118" s="76">
        <f t="shared" si="48"/>
        <v>0</v>
      </c>
    </row>
    <row r="119" spans="1:79" ht="18.75">
      <c r="A119" s="88">
        <v>144</v>
      </c>
      <c r="B119" s="86"/>
      <c r="C119" s="45" t="s">
        <v>282</v>
      </c>
      <c r="D119" s="40" t="s">
        <v>235</v>
      </c>
      <c r="E119" s="25">
        <v>226.197</v>
      </c>
      <c r="F119" s="86"/>
      <c r="G119" s="45" t="s">
        <v>38</v>
      </c>
      <c r="H119" s="45" t="s">
        <v>38</v>
      </c>
      <c r="I119" s="87">
        <f t="shared" si="40"/>
        <v>226.197</v>
      </c>
      <c r="J119" s="88">
        <v>57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48"/>
      <c r="AB119" s="24"/>
      <c r="AC119" s="5">
        <v>98.22</v>
      </c>
      <c r="AD119" s="39"/>
      <c r="AE119" s="129">
        <v>44.91</v>
      </c>
      <c r="AF119" s="24"/>
      <c r="AG119" s="5"/>
      <c r="AH119" s="39"/>
      <c r="AI119" s="49"/>
      <c r="AJ119" s="24"/>
      <c r="AK119" s="5"/>
      <c r="AM119" s="24">
        <v>1.8</v>
      </c>
      <c r="AN119" s="24">
        <v>1</v>
      </c>
      <c r="AO119" s="24">
        <v>1</v>
      </c>
      <c r="AP119" s="24">
        <v>1</v>
      </c>
      <c r="AQ119" s="26">
        <v>1</v>
      </c>
      <c r="AS119" s="26">
        <f t="shared" si="41"/>
        <v>176.79599999999999</v>
      </c>
      <c r="AT119" s="26">
        <f t="shared" si="42"/>
        <v>49.400999999999996</v>
      </c>
      <c r="AU119" s="26">
        <f t="shared" si="43"/>
        <v>0</v>
      </c>
      <c r="AV119" s="26"/>
      <c r="AW119" s="26"/>
      <c r="AY119" s="26">
        <f t="shared" si="44"/>
        <v>226.197</v>
      </c>
      <c r="BA119" s="26">
        <v>1</v>
      </c>
      <c r="BB119" s="80">
        <v>75</v>
      </c>
      <c r="BC119" s="11">
        <v>97</v>
      </c>
      <c r="BD119" s="10">
        <v>67.2</v>
      </c>
      <c r="BE119" s="10">
        <v>67.058064516128994</v>
      </c>
      <c r="BF119" s="10">
        <v>67</v>
      </c>
      <c r="BG119" s="10">
        <v>67.099999999999994</v>
      </c>
      <c r="BH119" s="10">
        <v>67</v>
      </c>
      <c r="BI119" s="36">
        <v>66</v>
      </c>
      <c r="BJ119" s="11">
        <v>66</v>
      </c>
      <c r="BK119" s="10">
        <v>67</v>
      </c>
      <c r="BL119" s="10">
        <v>67</v>
      </c>
      <c r="BM119" s="10">
        <v>67</v>
      </c>
      <c r="BN119" s="10">
        <v>67</v>
      </c>
      <c r="BO119" s="37">
        <v>67</v>
      </c>
      <c r="BP119" s="30"/>
      <c r="BQ119" s="26">
        <v>1</v>
      </c>
      <c r="BS119" s="75">
        <f t="shared" si="45"/>
        <v>226.197</v>
      </c>
      <c r="BT119" s="47">
        <f t="shared" si="46"/>
        <v>226.197</v>
      </c>
      <c r="BU119" s="47">
        <f t="shared" si="47"/>
        <v>0</v>
      </c>
      <c r="BV119" s="76">
        <f t="shared" si="48"/>
        <v>0</v>
      </c>
    </row>
    <row r="120" spans="1:79" ht="18.75">
      <c r="A120" s="88">
        <v>145</v>
      </c>
      <c r="B120" s="86"/>
      <c r="C120" s="45" t="s">
        <v>283</v>
      </c>
      <c r="D120" s="40" t="s">
        <v>284</v>
      </c>
      <c r="E120" s="25">
        <v>201.05099999999999</v>
      </c>
      <c r="F120" s="86"/>
      <c r="G120" s="45" t="s">
        <v>25</v>
      </c>
      <c r="H120" s="45" t="s">
        <v>25</v>
      </c>
      <c r="I120" s="87">
        <f t="shared" si="40"/>
        <v>201.05099999999999</v>
      </c>
      <c r="J120" s="88">
        <v>58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48"/>
      <c r="AB120" s="24"/>
      <c r="AC120" s="5">
        <v>97.38</v>
      </c>
      <c r="AD120" s="39"/>
      <c r="AE120" s="129">
        <v>41.13</v>
      </c>
      <c r="AF120" s="24"/>
      <c r="AG120" s="5"/>
      <c r="AH120" s="39"/>
      <c r="AI120" s="49"/>
      <c r="AJ120" s="24"/>
      <c r="AK120" s="5"/>
      <c r="AM120" s="24">
        <v>1.6</v>
      </c>
      <c r="AN120" s="24">
        <v>1</v>
      </c>
      <c r="AO120" s="24">
        <v>1</v>
      </c>
      <c r="AP120" s="24">
        <v>1</v>
      </c>
      <c r="AQ120" s="26">
        <v>1</v>
      </c>
      <c r="AS120" s="26">
        <f t="shared" si="41"/>
        <v>155.80799999999999</v>
      </c>
      <c r="AT120" s="26">
        <f t="shared" si="42"/>
        <v>45.243000000000002</v>
      </c>
      <c r="AU120" s="26">
        <f t="shared" si="43"/>
        <v>0</v>
      </c>
      <c r="AV120" s="26"/>
      <c r="AW120" s="26"/>
      <c r="AY120" s="26">
        <f t="shared" si="44"/>
        <v>201.05099999999999</v>
      </c>
      <c r="BA120" s="26">
        <v>1</v>
      </c>
      <c r="BB120" s="80">
        <v>76</v>
      </c>
      <c r="BC120" s="11">
        <v>98</v>
      </c>
      <c r="BD120" s="10">
        <v>68.2</v>
      </c>
      <c r="BE120" s="10">
        <v>68.058064516128994</v>
      </c>
      <c r="BF120" s="10">
        <v>68</v>
      </c>
      <c r="BG120" s="10">
        <v>68.099999999999994</v>
      </c>
      <c r="BH120" s="10">
        <v>68</v>
      </c>
      <c r="BI120" s="36">
        <v>67</v>
      </c>
      <c r="BJ120" s="11">
        <v>67</v>
      </c>
      <c r="BK120" s="10">
        <v>68</v>
      </c>
      <c r="BL120" s="10">
        <v>68</v>
      </c>
      <c r="BM120" s="10">
        <v>68</v>
      </c>
      <c r="BN120" s="10">
        <v>68</v>
      </c>
      <c r="BO120" s="37">
        <v>68</v>
      </c>
      <c r="BP120" s="30"/>
      <c r="BQ120" s="26">
        <v>1</v>
      </c>
      <c r="BS120" s="75">
        <f t="shared" si="45"/>
        <v>201.05099999999999</v>
      </c>
      <c r="BT120" s="47">
        <f t="shared" si="46"/>
        <v>201.05099999999999</v>
      </c>
      <c r="BU120" s="47">
        <f t="shared" si="47"/>
        <v>0</v>
      </c>
      <c r="BV120" s="76">
        <f t="shared" si="48"/>
        <v>0</v>
      </c>
    </row>
    <row r="121" spans="1:79" ht="18.75">
      <c r="A121" s="88">
        <v>146</v>
      </c>
      <c r="B121" s="86"/>
      <c r="C121" s="45" t="s">
        <v>285</v>
      </c>
      <c r="D121" s="40" t="s">
        <v>147</v>
      </c>
      <c r="E121" s="25">
        <v>149.92000000000002</v>
      </c>
      <c r="F121" s="86"/>
      <c r="G121" s="45" t="s">
        <v>291</v>
      </c>
      <c r="H121" s="45" t="s">
        <v>291</v>
      </c>
      <c r="I121" s="87">
        <f t="shared" si="40"/>
        <v>149.92000000000002</v>
      </c>
      <c r="J121" s="88">
        <v>59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48"/>
      <c r="AB121" s="24"/>
      <c r="AC121" s="5">
        <v>93.7</v>
      </c>
      <c r="AD121" s="39"/>
      <c r="AE121" s="49"/>
      <c r="AF121" s="24"/>
      <c r="AG121" s="5"/>
      <c r="AH121" s="39"/>
      <c r="AI121" s="49"/>
      <c r="AJ121" s="24"/>
      <c r="AK121" s="5"/>
      <c r="AM121" s="24">
        <v>1.6</v>
      </c>
      <c r="AN121" s="24">
        <v>1</v>
      </c>
      <c r="AO121" s="24">
        <v>1</v>
      </c>
      <c r="AP121" s="24">
        <v>1</v>
      </c>
      <c r="AQ121" s="26">
        <v>1</v>
      </c>
      <c r="AS121" s="26">
        <f t="shared" si="41"/>
        <v>149.92000000000002</v>
      </c>
      <c r="AT121" s="26">
        <f t="shared" si="42"/>
        <v>0</v>
      </c>
      <c r="AU121" s="26">
        <f t="shared" si="43"/>
        <v>0</v>
      </c>
      <c r="AV121" s="26"/>
      <c r="AW121" s="26"/>
      <c r="AY121" s="26">
        <f t="shared" si="44"/>
        <v>149.92000000000002</v>
      </c>
      <c r="BA121" s="26">
        <v>1</v>
      </c>
      <c r="BB121" s="80">
        <v>77</v>
      </c>
      <c r="BC121" s="11">
        <v>99</v>
      </c>
      <c r="BD121" s="10">
        <v>69.2</v>
      </c>
      <c r="BE121" s="10">
        <v>69.058064516128994</v>
      </c>
      <c r="BF121" s="10">
        <v>69</v>
      </c>
      <c r="BG121" s="10">
        <v>69.099999999999994</v>
      </c>
      <c r="BH121" s="10">
        <v>69</v>
      </c>
      <c r="BI121" s="36">
        <v>68</v>
      </c>
      <c r="BJ121" s="11">
        <v>68</v>
      </c>
      <c r="BK121" s="10">
        <v>69</v>
      </c>
      <c r="BL121" s="10">
        <v>69</v>
      </c>
      <c r="BM121" s="10">
        <v>69</v>
      </c>
      <c r="BN121" s="10">
        <v>69</v>
      </c>
      <c r="BO121" s="37">
        <v>69</v>
      </c>
      <c r="BP121" s="30"/>
      <c r="BQ121" s="26">
        <v>1</v>
      </c>
      <c r="BS121" s="75">
        <f t="shared" si="45"/>
        <v>149.92000000000002</v>
      </c>
      <c r="BT121" s="47">
        <f t="shared" si="46"/>
        <v>149.92000000000002</v>
      </c>
      <c r="BU121" s="47">
        <f t="shared" si="47"/>
        <v>0</v>
      </c>
      <c r="BV121" s="76">
        <f t="shared" si="48"/>
        <v>0</v>
      </c>
    </row>
    <row r="122" spans="1:79" ht="18.75">
      <c r="A122" s="88">
        <v>147</v>
      </c>
      <c r="B122" s="86"/>
      <c r="C122" s="45" t="s">
        <v>286</v>
      </c>
      <c r="D122" s="40" t="s">
        <v>287</v>
      </c>
      <c r="E122" s="25">
        <v>172.32900000000001</v>
      </c>
      <c r="F122" s="86"/>
      <c r="G122" s="45" t="s">
        <v>292</v>
      </c>
      <c r="H122" s="45" t="s">
        <v>292</v>
      </c>
      <c r="I122" s="87">
        <f t="shared" si="40"/>
        <v>172.32900000000001</v>
      </c>
      <c r="J122" s="88">
        <v>60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48"/>
      <c r="AB122" s="24"/>
      <c r="AC122" s="5">
        <v>89.06</v>
      </c>
      <c r="AD122" s="39"/>
      <c r="AE122" s="129">
        <v>51.41</v>
      </c>
      <c r="AF122" s="24"/>
      <c r="AG122" s="5"/>
      <c r="AH122" s="39"/>
      <c r="AI122" s="49"/>
      <c r="AJ122" s="24"/>
      <c r="AK122" s="5"/>
      <c r="AM122" s="24">
        <v>1.3</v>
      </c>
      <c r="AN122" s="24">
        <v>1</v>
      </c>
      <c r="AO122" s="24">
        <v>1</v>
      </c>
      <c r="AP122" s="24">
        <v>1</v>
      </c>
      <c r="AQ122" s="26">
        <v>1</v>
      </c>
      <c r="AS122" s="26">
        <f t="shared" si="41"/>
        <v>115.77800000000001</v>
      </c>
      <c r="AT122" s="26">
        <f t="shared" si="42"/>
        <v>56.550999999999995</v>
      </c>
      <c r="AU122" s="26">
        <f t="shared" si="43"/>
        <v>0</v>
      </c>
      <c r="AV122" s="26"/>
      <c r="AW122" s="26"/>
      <c r="AY122" s="26">
        <f t="shared" si="44"/>
        <v>172.32900000000001</v>
      </c>
      <c r="BA122" s="26">
        <v>1</v>
      </c>
      <c r="BB122" s="80">
        <v>78</v>
      </c>
      <c r="BC122" s="11">
        <v>100</v>
      </c>
      <c r="BD122" s="10">
        <v>70.2</v>
      </c>
      <c r="BE122" s="10">
        <v>70.058064516128994</v>
      </c>
      <c r="BF122" s="10">
        <v>70</v>
      </c>
      <c r="BG122" s="10">
        <v>70.099999999999994</v>
      </c>
      <c r="BH122" s="10">
        <v>70</v>
      </c>
      <c r="BI122" s="36">
        <v>69</v>
      </c>
      <c r="BJ122" s="11">
        <v>69</v>
      </c>
      <c r="BK122" s="10">
        <v>70</v>
      </c>
      <c r="BL122" s="10">
        <v>70</v>
      </c>
      <c r="BM122" s="10">
        <v>70</v>
      </c>
      <c r="BN122" s="10">
        <v>70</v>
      </c>
      <c r="BO122" s="37">
        <v>70</v>
      </c>
      <c r="BP122" s="30"/>
      <c r="BQ122" s="26">
        <v>1</v>
      </c>
      <c r="BS122" s="75">
        <f t="shared" si="45"/>
        <v>172.32900000000001</v>
      </c>
      <c r="BT122" s="47">
        <f t="shared" si="46"/>
        <v>172.32900000000001</v>
      </c>
      <c r="BU122" s="47">
        <f t="shared" si="47"/>
        <v>0</v>
      </c>
      <c r="BV122" s="76">
        <f t="shared" si="48"/>
        <v>0</v>
      </c>
    </row>
    <row r="123" spans="1:79" ht="18.75">
      <c r="A123" s="88">
        <v>148</v>
      </c>
      <c r="B123" s="86"/>
      <c r="C123" s="45" t="s">
        <v>288</v>
      </c>
      <c r="D123" s="40" t="s">
        <v>83</v>
      </c>
      <c r="E123" s="25">
        <v>113.28200000000001</v>
      </c>
      <c r="F123" s="86"/>
      <c r="G123" s="45" t="s">
        <v>244</v>
      </c>
      <c r="H123" s="45" t="s">
        <v>244</v>
      </c>
      <c r="I123" s="87">
        <f t="shared" si="40"/>
        <v>113.28200000000001</v>
      </c>
      <c r="J123" s="88">
        <v>61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48"/>
      <c r="AB123" s="24"/>
      <c r="AC123" s="5">
        <v>87.14</v>
      </c>
      <c r="AD123" s="39"/>
      <c r="AE123" s="49"/>
      <c r="AF123" s="24"/>
      <c r="AG123" s="5"/>
      <c r="AH123" s="39"/>
      <c r="AI123" s="49"/>
      <c r="AJ123" s="24"/>
      <c r="AK123" s="5"/>
      <c r="AM123" s="24">
        <v>1.3</v>
      </c>
      <c r="AN123" s="24">
        <v>1</v>
      </c>
      <c r="AO123" s="24">
        <v>1</v>
      </c>
      <c r="AP123" s="24">
        <v>1</v>
      </c>
      <c r="AQ123" s="26">
        <v>1</v>
      </c>
      <c r="AS123" s="26">
        <f t="shared" si="41"/>
        <v>113.28200000000001</v>
      </c>
      <c r="AT123" s="26">
        <f t="shared" si="42"/>
        <v>0</v>
      </c>
      <c r="AU123" s="26">
        <f t="shared" si="43"/>
        <v>0</v>
      </c>
      <c r="AV123" s="26"/>
      <c r="AW123" s="26"/>
      <c r="AY123" s="26">
        <f t="shared" si="44"/>
        <v>113.28200000000001</v>
      </c>
      <c r="BA123" s="26">
        <v>1</v>
      </c>
      <c r="BB123" s="80">
        <v>79</v>
      </c>
      <c r="BC123" s="11">
        <v>101</v>
      </c>
      <c r="BD123" s="10">
        <v>71.2</v>
      </c>
      <c r="BE123" s="10">
        <v>71.058064516128994</v>
      </c>
      <c r="BF123" s="10">
        <v>71</v>
      </c>
      <c r="BG123" s="10">
        <v>71.099999999999994</v>
      </c>
      <c r="BH123" s="10">
        <v>71</v>
      </c>
      <c r="BI123" s="36">
        <v>70</v>
      </c>
      <c r="BJ123" s="11">
        <v>70</v>
      </c>
      <c r="BK123" s="10">
        <v>71</v>
      </c>
      <c r="BL123" s="10">
        <v>71</v>
      </c>
      <c r="BM123" s="10">
        <v>71</v>
      </c>
      <c r="BN123" s="10">
        <v>71</v>
      </c>
      <c r="BO123" s="37">
        <v>71</v>
      </c>
      <c r="BP123" s="30"/>
      <c r="BQ123" s="26">
        <v>1</v>
      </c>
      <c r="BS123" s="75">
        <f t="shared" si="45"/>
        <v>113.28200000000001</v>
      </c>
      <c r="BT123" s="47">
        <f t="shared" si="46"/>
        <v>113.28200000000001</v>
      </c>
      <c r="BU123" s="47">
        <f t="shared" si="47"/>
        <v>0</v>
      </c>
      <c r="BV123" s="76">
        <f t="shared" si="48"/>
        <v>0</v>
      </c>
    </row>
    <row r="124" spans="1:79" ht="18.75">
      <c r="A124" s="88">
        <v>149</v>
      </c>
      <c r="B124" s="86"/>
      <c r="C124" s="45" t="s">
        <v>289</v>
      </c>
      <c r="D124" s="40" t="s">
        <v>233</v>
      </c>
      <c r="E124" s="25">
        <v>112.099</v>
      </c>
      <c r="F124" s="86"/>
      <c r="G124" s="45" t="s">
        <v>293</v>
      </c>
      <c r="H124" s="45" t="s">
        <v>293</v>
      </c>
      <c r="I124" s="87">
        <f t="shared" si="40"/>
        <v>112.099</v>
      </c>
      <c r="J124" s="88">
        <v>62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48"/>
      <c r="AB124" s="24"/>
      <c r="AC124" s="5">
        <v>86.23</v>
      </c>
      <c r="AD124" s="39"/>
      <c r="AE124" s="49"/>
      <c r="AF124" s="24"/>
      <c r="AG124" s="5"/>
      <c r="AH124" s="39"/>
      <c r="AI124" s="49"/>
      <c r="AJ124" s="24"/>
      <c r="AK124" s="5"/>
      <c r="AM124" s="24">
        <v>1.3</v>
      </c>
      <c r="AN124" s="24">
        <v>1</v>
      </c>
      <c r="AO124" s="24">
        <v>1</v>
      </c>
      <c r="AP124" s="24">
        <v>1</v>
      </c>
      <c r="AQ124" s="26">
        <v>1</v>
      </c>
      <c r="AS124" s="26">
        <f t="shared" si="41"/>
        <v>112.099</v>
      </c>
      <c r="AT124" s="26">
        <f t="shared" si="42"/>
        <v>0</v>
      </c>
      <c r="AU124" s="26">
        <f t="shared" si="43"/>
        <v>0</v>
      </c>
      <c r="AV124" s="26"/>
      <c r="AW124" s="26"/>
      <c r="AY124" s="26">
        <f t="shared" si="44"/>
        <v>112.099</v>
      </c>
      <c r="BA124" s="26">
        <v>1</v>
      </c>
      <c r="BB124" s="80">
        <v>80</v>
      </c>
      <c r="BC124" s="11">
        <v>102</v>
      </c>
      <c r="BD124" s="10">
        <v>72.2</v>
      </c>
      <c r="BE124" s="10">
        <v>72.058064516128994</v>
      </c>
      <c r="BF124" s="10">
        <v>72</v>
      </c>
      <c r="BG124" s="10">
        <v>72.099999999999994</v>
      </c>
      <c r="BH124" s="10">
        <v>72</v>
      </c>
      <c r="BI124" s="36">
        <v>71</v>
      </c>
      <c r="BJ124" s="11">
        <v>71</v>
      </c>
      <c r="BK124" s="10">
        <v>72</v>
      </c>
      <c r="BL124" s="10">
        <v>72</v>
      </c>
      <c r="BM124" s="10">
        <v>72</v>
      </c>
      <c r="BN124" s="10">
        <v>72</v>
      </c>
      <c r="BO124" s="37">
        <v>72</v>
      </c>
      <c r="BP124" s="30"/>
      <c r="BQ124" s="26">
        <v>1</v>
      </c>
      <c r="BS124" s="75">
        <f t="shared" si="45"/>
        <v>112.099</v>
      </c>
      <c r="BT124" s="47">
        <f t="shared" si="46"/>
        <v>112.099</v>
      </c>
      <c r="BU124" s="47">
        <f t="shared" si="47"/>
        <v>0</v>
      </c>
      <c r="BV124" s="76">
        <f t="shared" si="48"/>
        <v>0</v>
      </c>
    </row>
    <row r="125" spans="1:79" ht="19.5" thickBot="1">
      <c r="A125" s="88">
        <v>150</v>
      </c>
      <c r="B125" s="86"/>
      <c r="C125" s="45" t="s">
        <v>290</v>
      </c>
      <c r="D125" s="40" t="s">
        <v>97</v>
      </c>
      <c r="E125" s="25">
        <v>97.409000000000006</v>
      </c>
      <c r="F125" s="86"/>
      <c r="G125" s="45" t="s">
        <v>294</v>
      </c>
      <c r="H125" s="45" t="s">
        <v>294</v>
      </c>
      <c r="I125" s="87">
        <f t="shared" si="40"/>
        <v>97.409000000000006</v>
      </c>
      <c r="J125" s="88">
        <v>63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48"/>
      <c r="AB125" s="27"/>
      <c r="AC125" s="28">
        <v>74.930000000000007</v>
      </c>
      <c r="AD125" s="39"/>
      <c r="AE125" s="49"/>
      <c r="AF125" s="27"/>
      <c r="AG125" s="28"/>
      <c r="AH125" s="39"/>
      <c r="AI125" s="49"/>
      <c r="AJ125" s="27"/>
      <c r="AK125" s="28"/>
      <c r="AM125" s="24">
        <v>1.3</v>
      </c>
      <c r="AN125" s="24">
        <v>1</v>
      </c>
      <c r="AO125" s="24">
        <v>1</v>
      </c>
      <c r="AP125" s="24">
        <v>1</v>
      </c>
      <c r="AQ125" s="26">
        <v>1</v>
      </c>
      <c r="AS125" s="26">
        <f t="shared" si="41"/>
        <v>97.409000000000006</v>
      </c>
      <c r="AT125" s="26">
        <f t="shared" si="42"/>
        <v>0</v>
      </c>
      <c r="AU125" s="26">
        <f t="shared" si="43"/>
        <v>0</v>
      </c>
      <c r="AV125" s="26"/>
      <c r="AW125" s="26"/>
      <c r="AY125" s="26">
        <f t="shared" si="44"/>
        <v>97.409000000000006</v>
      </c>
      <c r="BA125" s="120">
        <v>1</v>
      </c>
      <c r="BB125" s="80">
        <v>81</v>
      </c>
      <c r="BC125" s="11">
        <v>103</v>
      </c>
      <c r="BD125" s="10">
        <v>73.2</v>
      </c>
      <c r="BE125" s="10">
        <v>73.058064516128994</v>
      </c>
      <c r="BF125" s="10">
        <v>73</v>
      </c>
      <c r="BG125" s="10">
        <v>73.099999999999994</v>
      </c>
      <c r="BH125" s="10">
        <v>73</v>
      </c>
      <c r="BI125" s="36">
        <v>72</v>
      </c>
      <c r="BJ125" s="11">
        <v>72</v>
      </c>
      <c r="BK125" s="10">
        <v>73</v>
      </c>
      <c r="BL125" s="10">
        <v>73</v>
      </c>
      <c r="BM125" s="10">
        <v>73</v>
      </c>
      <c r="BN125" s="10">
        <v>73</v>
      </c>
      <c r="BO125" s="37">
        <v>73</v>
      </c>
      <c r="BP125" s="30"/>
      <c r="BQ125" s="26">
        <v>1</v>
      </c>
      <c r="BS125" s="77">
        <f t="shared" si="45"/>
        <v>97.409000000000006</v>
      </c>
      <c r="BT125" s="78">
        <f t="shared" si="46"/>
        <v>97.409000000000006</v>
      </c>
      <c r="BU125" s="78">
        <f t="shared" si="47"/>
        <v>0</v>
      </c>
      <c r="BV125" s="79">
        <f t="shared" si="48"/>
        <v>0</v>
      </c>
    </row>
    <row r="126" spans="1:79" ht="19.5" thickBot="1">
      <c r="A126" s="97">
        <v>151</v>
      </c>
      <c r="B126" s="98"/>
      <c r="C126" s="99"/>
      <c r="D126" s="99"/>
      <c r="E126" s="100">
        <v>0</v>
      </c>
      <c r="F126" s="101"/>
      <c r="G126" s="102"/>
      <c r="H126" s="103"/>
      <c r="I126" s="104">
        <f t="shared" si="40"/>
        <v>0</v>
      </c>
      <c r="J126" s="97">
        <v>64</v>
      </c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105"/>
      <c r="AB126" s="106"/>
      <c r="AC126" s="107"/>
      <c r="AD126" s="108"/>
      <c r="AE126" s="109"/>
      <c r="AF126" s="106"/>
      <c r="AG126" s="107"/>
      <c r="AH126" s="108"/>
      <c r="AI126" s="109"/>
      <c r="AJ126" s="106"/>
      <c r="AK126" s="107"/>
      <c r="AM126" s="24">
        <v>1</v>
      </c>
      <c r="AN126" s="24">
        <v>1</v>
      </c>
      <c r="AO126" s="24">
        <v>1</v>
      </c>
      <c r="AP126" s="24">
        <v>1</v>
      </c>
      <c r="AQ126" s="26">
        <v>1</v>
      </c>
      <c r="AS126" s="26">
        <f t="shared" si="41"/>
        <v>0</v>
      </c>
      <c r="AT126" s="26">
        <f t="shared" si="42"/>
        <v>0</v>
      </c>
      <c r="AU126" s="26">
        <f t="shared" si="43"/>
        <v>0</v>
      </c>
      <c r="AV126" s="26"/>
      <c r="AW126" s="26"/>
      <c r="AY126" s="26">
        <f t="shared" si="44"/>
        <v>0</v>
      </c>
      <c r="BA126" s="118">
        <v>1</v>
      </c>
      <c r="BB126" s="80">
        <v>82</v>
      </c>
      <c r="BC126" s="11">
        <v>104</v>
      </c>
      <c r="BD126" s="10">
        <v>74.2</v>
      </c>
      <c r="BE126" s="10">
        <v>74.058064516128994</v>
      </c>
      <c r="BF126" s="10">
        <v>74</v>
      </c>
      <c r="BG126" s="10">
        <v>74.099999999999994</v>
      </c>
      <c r="BH126" s="10">
        <v>74</v>
      </c>
      <c r="BI126" s="36">
        <v>73</v>
      </c>
      <c r="BJ126" s="11">
        <v>73</v>
      </c>
      <c r="BK126" s="10">
        <v>74</v>
      </c>
      <c r="BL126" s="10">
        <v>74</v>
      </c>
      <c r="BM126" s="10">
        <v>74</v>
      </c>
      <c r="BN126" s="10">
        <v>74</v>
      </c>
      <c r="BO126" s="37">
        <v>74</v>
      </c>
      <c r="BP126" s="30"/>
      <c r="BQ126" s="26">
        <v>1</v>
      </c>
      <c r="BS126" s="112">
        <f t="shared" si="45"/>
        <v>0</v>
      </c>
      <c r="BT126" s="113">
        <f t="shared" si="46"/>
        <v>0</v>
      </c>
      <c r="BU126" s="113">
        <f t="shared" si="47"/>
        <v>0</v>
      </c>
      <c r="BV126" s="114" t="e">
        <f t="shared" si="48"/>
        <v>#DIV/0!</v>
      </c>
    </row>
    <row r="127" spans="1:79" ht="19.5" thickBot="1">
      <c r="A127" s="88">
        <v>152</v>
      </c>
      <c r="B127" s="86"/>
      <c r="C127" s="40"/>
      <c r="D127" s="40"/>
      <c r="E127" s="25">
        <v>0</v>
      </c>
      <c r="F127" s="91"/>
      <c r="G127" s="93"/>
      <c r="H127" s="92"/>
      <c r="I127" s="87">
        <f t="shared" si="40"/>
        <v>0</v>
      </c>
      <c r="J127" s="88">
        <v>65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48"/>
      <c r="AB127" s="27"/>
      <c r="AC127" s="28"/>
      <c r="AD127" s="39"/>
      <c r="AE127" s="49"/>
      <c r="AF127" s="27"/>
      <c r="AG127" s="28"/>
      <c r="AH127" s="39"/>
      <c r="AI127" s="49"/>
      <c r="AJ127" s="27"/>
      <c r="AK127" s="28"/>
      <c r="AM127" s="24">
        <v>1</v>
      </c>
      <c r="AN127" s="24">
        <v>1</v>
      </c>
      <c r="AO127" s="24">
        <v>1</v>
      </c>
      <c r="AP127" s="24">
        <v>1</v>
      </c>
      <c r="AQ127" s="26">
        <v>1</v>
      </c>
      <c r="AS127" s="26">
        <f t="shared" si="41"/>
        <v>0</v>
      </c>
      <c r="AT127" s="26">
        <f t="shared" si="42"/>
        <v>0</v>
      </c>
      <c r="AU127" s="26">
        <f t="shared" si="43"/>
        <v>0</v>
      </c>
      <c r="AV127" s="26"/>
      <c r="AW127" s="26"/>
      <c r="AY127" s="26">
        <f t="shared" si="44"/>
        <v>0</v>
      </c>
      <c r="BA127" s="42">
        <v>1</v>
      </c>
      <c r="BB127" s="80">
        <v>83</v>
      </c>
      <c r="BC127" s="11">
        <v>105</v>
      </c>
      <c r="BD127" s="10">
        <v>75.2</v>
      </c>
      <c r="BE127" s="10">
        <v>75.058064516128994</v>
      </c>
      <c r="BF127" s="10">
        <v>75</v>
      </c>
      <c r="BG127" s="10">
        <v>75.099999999999994</v>
      </c>
      <c r="BH127" s="10">
        <v>75</v>
      </c>
      <c r="BI127" s="36">
        <v>74</v>
      </c>
      <c r="BJ127" s="11">
        <v>74</v>
      </c>
      <c r="BK127" s="10">
        <v>75</v>
      </c>
      <c r="BL127" s="10">
        <v>75</v>
      </c>
      <c r="BM127" s="10">
        <v>75</v>
      </c>
      <c r="BN127" s="10">
        <v>75</v>
      </c>
      <c r="BO127" s="37">
        <v>75</v>
      </c>
      <c r="BP127" s="30"/>
      <c r="BQ127" s="26">
        <v>1</v>
      </c>
      <c r="BS127" s="77">
        <f t="shared" si="45"/>
        <v>0</v>
      </c>
      <c r="BT127" s="78">
        <f t="shared" si="46"/>
        <v>0</v>
      </c>
      <c r="BU127" s="78">
        <f t="shared" si="47"/>
        <v>0</v>
      </c>
      <c r="BV127" s="79" t="e">
        <f t="shared" si="48"/>
        <v>#DIV/0!</v>
      </c>
    </row>
    <row r="128" spans="1:79" ht="19.5" thickBot="1">
      <c r="A128" s="88">
        <v>153</v>
      </c>
      <c r="B128" s="86"/>
      <c r="C128" s="40"/>
      <c r="D128" s="40"/>
      <c r="E128" s="25">
        <v>0</v>
      </c>
      <c r="F128" s="91"/>
      <c r="G128" s="93"/>
      <c r="H128" s="92"/>
      <c r="I128" s="87">
        <f t="shared" ref="I128:I191" si="49">BS128</f>
        <v>0</v>
      </c>
      <c r="J128" s="88">
        <v>66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48"/>
      <c r="AB128" s="27"/>
      <c r="AC128" s="28"/>
      <c r="AD128" s="39"/>
      <c r="AE128" s="49"/>
      <c r="AF128" s="27"/>
      <c r="AG128" s="28"/>
      <c r="AH128" s="39"/>
      <c r="AI128" s="49"/>
      <c r="AJ128" s="27"/>
      <c r="AK128" s="28"/>
      <c r="AM128" s="24">
        <v>1</v>
      </c>
      <c r="AN128" s="24">
        <v>1</v>
      </c>
      <c r="AO128" s="24">
        <v>1</v>
      </c>
      <c r="AP128" s="24">
        <v>1</v>
      </c>
      <c r="AQ128" s="26">
        <v>1</v>
      </c>
      <c r="AS128" s="26">
        <f t="shared" ref="AS128:AS191" si="50">AC128*AM128</f>
        <v>0</v>
      </c>
      <c r="AT128" s="26">
        <f t="shared" ref="AT128:AT191" si="51">AE128+(AE128*(AN128-1))+(AE128*0.1)</f>
        <v>0</v>
      </c>
      <c r="AU128" s="26">
        <f t="shared" ref="AU128:AU191" si="52">AG128+(AG128*(AO128-1))+(AG128*0.3)</f>
        <v>0</v>
      </c>
      <c r="AV128" s="26"/>
      <c r="AW128" s="26"/>
      <c r="AY128" s="26">
        <f t="shared" ref="AY128:AY191" si="53">SUM(AS128:AW128)</f>
        <v>0</v>
      </c>
      <c r="BA128" s="42">
        <v>1</v>
      </c>
      <c r="BB128" s="80">
        <v>84</v>
      </c>
      <c r="BC128" s="11">
        <v>106</v>
      </c>
      <c r="BD128" s="10">
        <v>76.2</v>
      </c>
      <c r="BE128" s="10">
        <v>76.058064516128994</v>
      </c>
      <c r="BF128" s="10">
        <v>76</v>
      </c>
      <c r="BG128" s="10">
        <v>76.099999999999994</v>
      </c>
      <c r="BH128" s="10">
        <v>76</v>
      </c>
      <c r="BI128" s="36">
        <v>75</v>
      </c>
      <c r="BJ128" s="11">
        <v>75</v>
      </c>
      <c r="BK128" s="10">
        <v>76</v>
      </c>
      <c r="BL128" s="10">
        <v>76</v>
      </c>
      <c r="BM128" s="10">
        <v>76</v>
      </c>
      <c r="BN128" s="10">
        <v>76</v>
      </c>
      <c r="BO128" s="37">
        <v>76</v>
      </c>
      <c r="BP128" s="30"/>
      <c r="BQ128" s="26">
        <v>1</v>
      </c>
      <c r="BS128" s="77">
        <f t="shared" ref="BS128:BS191" si="54">BT128+BU128</f>
        <v>0</v>
      </c>
      <c r="BT128" s="78">
        <f t="shared" ref="BT128:BT191" si="55">AY128</f>
        <v>0</v>
      </c>
      <c r="BU128" s="78">
        <f t="shared" ref="BU128:BU191" si="56">(AY128*(BA128-1))+(AY128*(BQ128-1))</f>
        <v>0</v>
      </c>
      <c r="BV128" s="79" t="e">
        <f t="shared" ref="BV128:BV191" si="57">(BU128/BS128)</f>
        <v>#DIV/0!</v>
      </c>
    </row>
    <row r="129" spans="1:74" ht="19.5" thickBot="1">
      <c r="A129" s="88">
        <v>154</v>
      </c>
      <c r="B129" s="86"/>
      <c r="C129" s="40"/>
      <c r="D129" s="40"/>
      <c r="E129" s="25">
        <v>0</v>
      </c>
      <c r="F129" s="91"/>
      <c r="G129" s="93"/>
      <c r="H129" s="92"/>
      <c r="I129" s="87">
        <f t="shared" si="49"/>
        <v>0</v>
      </c>
      <c r="J129" s="88">
        <v>67</v>
      </c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48"/>
      <c r="AB129" s="27"/>
      <c r="AC129" s="28"/>
      <c r="AD129" s="39"/>
      <c r="AE129" s="49"/>
      <c r="AF129" s="27"/>
      <c r="AG129" s="28"/>
      <c r="AH129" s="39"/>
      <c r="AI129" s="49"/>
      <c r="AJ129" s="27"/>
      <c r="AK129" s="28"/>
      <c r="AM129" s="24">
        <v>1</v>
      </c>
      <c r="AN129" s="24">
        <v>1</v>
      </c>
      <c r="AO129" s="24">
        <v>1</v>
      </c>
      <c r="AP129" s="24">
        <v>1</v>
      </c>
      <c r="AQ129" s="26">
        <v>1</v>
      </c>
      <c r="AS129" s="26">
        <f t="shared" si="50"/>
        <v>0</v>
      </c>
      <c r="AT129" s="26">
        <f t="shared" si="51"/>
        <v>0</v>
      </c>
      <c r="AU129" s="26">
        <f t="shared" si="52"/>
        <v>0</v>
      </c>
      <c r="AV129" s="26"/>
      <c r="AW129" s="26"/>
      <c r="AY129" s="26">
        <f t="shared" si="53"/>
        <v>0</v>
      </c>
      <c r="BA129" s="42">
        <v>1</v>
      </c>
      <c r="BB129" s="80">
        <v>85</v>
      </c>
      <c r="BC129" s="11">
        <v>107</v>
      </c>
      <c r="BD129" s="10">
        <v>77.2</v>
      </c>
      <c r="BE129" s="10">
        <v>77.058064516128994</v>
      </c>
      <c r="BF129" s="10">
        <v>77</v>
      </c>
      <c r="BG129" s="10">
        <v>77.099999999999994</v>
      </c>
      <c r="BH129" s="10">
        <v>77</v>
      </c>
      <c r="BI129" s="36">
        <v>76</v>
      </c>
      <c r="BJ129" s="11">
        <v>76</v>
      </c>
      <c r="BK129" s="10">
        <v>77</v>
      </c>
      <c r="BL129" s="10">
        <v>77</v>
      </c>
      <c r="BM129" s="10">
        <v>77</v>
      </c>
      <c r="BN129" s="10">
        <v>77</v>
      </c>
      <c r="BO129" s="37">
        <v>77</v>
      </c>
      <c r="BP129" s="30"/>
      <c r="BQ129" s="26">
        <v>1</v>
      </c>
      <c r="BS129" s="77">
        <f t="shared" si="54"/>
        <v>0</v>
      </c>
      <c r="BT129" s="78">
        <f t="shared" si="55"/>
        <v>0</v>
      </c>
      <c r="BU129" s="78">
        <f t="shared" si="56"/>
        <v>0</v>
      </c>
      <c r="BV129" s="79" t="e">
        <f t="shared" si="57"/>
        <v>#DIV/0!</v>
      </c>
    </row>
    <row r="130" spans="1:74" ht="19.5" thickBot="1">
      <c r="A130" s="88">
        <v>155</v>
      </c>
      <c r="B130" s="86"/>
      <c r="C130" s="40"/>
      <c r="D130" s="40"/>
      <c r="E130" s="25">
        <v>0</v>
      </c>
      <c r="F130" s="91"/>
      <c r="G130" s="93"/>
      <c r="H130" s="92"/>
      <c r="I130" s="87">
        <f t="shared" si="49"/>
        <v>0</v>
      </c>
      <c r="J130" s="88">
        <v>68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48"/>
      <c r="AB130" s="27"/>
      <c r="AC130" s="28"/>
      <c r="AD130" s="39"/>
      <c r="AE130" s="49"/>
      <c r="AF130" s="27"/>
      <c r="AG130" s="28"/>
      <c r="AH130" s="39"/>
      <c r="AI130" s="49"/>
      <c r="AJ130" s="27"/>
      <c r="AK130" s="28"/>
      <c r="AM130" s="24">
        <v>1</v>
      </c>
      <c r="AN130" s="24">
        <v>1</v>
      </c>
      <c r="AO130" s="24">
        <v>1</v>
      </c>
      <c r="AP130" s="24">
        <v>1</v>
      </c>
      <c r="AQ130" s="26">
        <v>1</v>
      </c>
      <c r="AS130" s="26">
        <f t="shared" si="50"/>
        <v>0</v>
      </c>
      <c r="AT130" s="26">
        <f t="shared" si="51"/>
        <v>0</v>
      </c>
      <c r="AU130" s="26">
        <f t="shared" si="52"/>
        <v>0</v>
      </c>
      <c r="AV130" s="26"/>
      <c r="AW130" s="26"/>
      <c r="AY130" s="26">
        <f t="shared" si="53"/>
        <v>0</v>
      </c>
      <c r="BA130" s="42">
        <v>1</v>
      </c>
      <c r="BB130" s="80">
        <v>86</v>
      </c>
      <c r="BC130" s="11">
        <v>108</v>
      </c>
      <c r="BD130" s="10">
        <v>78.2</v>
      </c>
      <c r="BE130" s="10">
        <v>78.058064516128994</v>
      </c>
      <c r="BF130" s="10">
        <v>78</v>
      </c>
      <c r="BG130" s="10">
        <v>78.099999999999994</v>
      </c>
      <c r="BH130" s="10">
        <v>78</v>
      </c>
      <c r="BI130" s="36">
        <v>77</v>
      </c>
      <c r="BJ130" s="11">
        <v>77</v>
      </c>
      <c r="BK130" s="10">
        <v>78</v>
      </c>
      <c r="BL130" s="10">
        <v>78</v>
      </c>
      <c r="BM130" s="10">
        <v>78</v>
      </c>
      <c r="BN130" s="10">
        <v>78</v>
      </c>
      <c r="BO130" s="37">
        <v>78</v>
      </c>
      <c r="BP130" s="30"/>
      <c r="BQ130" s="26">
        <v>1</v>
      </c>
      <c r="BS130" s="77">
        <f t="shared" si="54"/>
        <v>0</v>
      </c>
      <c r="BT130" s="78">
        <f t="shared" si="55"/>
        <v>0</v>
      </c>
      <c r="BU130" s="78">
        <f t="shared" si="56"/>
        <v>0</v>
      </c>
      <c r="BV130" s="79" t="e">
        <f t="shared" si="57"/>
        <v>#DIV/0!</v>
      </c>
    </row>
    <row r="131" spans="1:74" ht="19.5" thickBot="1">
      <c r="A131" s="88">
        <v>156</v>
      </c>
      <c r="B131" s="86"/>
      <c r="C131" s="40"/>
      <c r="D131" s="40"/>
      <c r="E131" s="25">
        <v>0</v>
      </c>
      <c r="F131" s="91"/>
      <c r="G131" s="93"/>
      <c r="H131" s="92"/>
      <c r="I131" s="87">
        <f t="shared" si="49"/>
        <v>0</v>
      </c>
      <c r="J131" s="88">
        <v>69</v>
      </c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48"/>
      <c r="AB131" s="27"/>
      <c r="AC131" s="28"/>
      <c r="AD131" s="39"/>
      <c r="AE131" s="49"/>
      <c r="AF131" s="27"/>
      <c r="AG131" s="28"/>
      <c r="AH131" s="39"/>
      <c r="AI131" s="49"/>
      <c r="AJ131" s="27"/>
      <c r="AK131" s="28"/>
      <c r="AM131" s="24">
        <v>1</v>
      </c>
      <c r="AN131" s="24">
        <v>1</v>
      </c>
      <c r="AO131" s="24">
        <v>1</v>
      </c>
      <c r="AP131" s="24">
        <v>1</v>
      </c>
      <c r="AQ131" s="26">
        <v>1</v>
      </c>
      <c r="AS131" s="26">
        <f t="shared" si="50"/>
        <v>0</v>
      </c>
      <c r="AT131" s="26">
        <f t="shared" si="51"/>
        <v>0</v>
      </c>
      <c r="AU131" s="26">
        <f t="shared" si="52"/>
        <v>0</v>
      </c>
      <c r="AV131" s="26"/>
      <c r="AW131" s="26"/>
      <c r="AY131" s="26">
        <f t="shared" si="53"/>
        <v>0</v>
      </c>
      <c r="BA131" s="42">
        <v>1</v>
      </c>
      <c r="BB131" s="80">
        <v>87</v>
      </c>
      <c r="BC131" s="11">
        <v>109</v>
      </c>
      <c r="BD131" s="10">
        <v>79.2</v>
      </c>
      <c r="BE131" s="10">
        <v>79.058064516128994</v>
      </c>
      <c r="BF131" s="10">
        <v>79</v>
      </c>
      <c r="BG131" s="10">
        <v>79.099999999999994</v>
      </c>
      <c r="BH131" s="10">
        <v>79</v>
      </c>
      <c r="BI131" s="36">
        <v>78</v>
      </c>
      <c r="BJ131" s="11">
        <v>78</v>
      </c>
      <c r="BK131" s="10">
        <v>79</v>
      </c>
      <c r="BL131" s="10">
        <v>79</v>
      </c>
      <c r="BM131" s="10">
        <v>79</v>
      </c>
      <c r="BN131" s="10">
        <v>79</v>
      </c>
      <c r="BO131" s="37">
        <v>79</v>
      </c>
      <c r="BP131" s="30"/>
      <c r="BQ131" s="26">
        <v>1</v>
      </c>
      <c r="BS131" s="77">
        <f t="shared" si="54"/>
        <v>0</v>
      </c>
      <c r="BT131" s="78">
        <f t="shared" si="55"/>
        <v>0</v>
      </c>
      <c r="BU131" s="78">
        <f t="shared" si="56"/>
        <v>0</v>
      </c>
      <c r="BV131" s="79" t="e">
        <f t="shared" si="57"/>
        <v>#DIV/0!</v>
      </c>
    </row>
    <row r="132" spans="1:74" ht="19.5" thickBot="1">
      <c r="A132" s="88">
        <v>157</v>
      </c>
      <c r="B132" s="86"/>
      <c r="C132" s="40"/>
      <c r="D132" s="40"/>
      <c r="E132" s="25">
        <v>0</v>
      </c>
      <c r="F132" s="91"/>
      <c r="G132" s="93"/>
      <c r="H132" s="92"/>
      <c r="I132" s="87">
        <f t="shared" si="49"/>
        <v>0</v>
      </c>
      <c r="J132" s="88">
        <v>70</v>
      </c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48"/>
      <c r="AB132" s="27"/>
      <c r="AC132" s="28"/>
      <c r="AD132" s="39"/>
      <c r="AE132" s="49"/>
      <c r="AF132" s="27"/>
      <c r="AG132" s="28"/>
      <c r="AH132" s="39"/>
      <c r="AI132" s="49"/>
      <c r="AJ132" s="27"/>
      <c r="AK132" s="28"/>
      <c r="AM132" s="24">
        <v>1</v>
      </c>
      <c r="AN132" s="24">
        <v>1</v>
      </c>
      <c r="AO132" s="24">
        <v>1</v>
      </c>
      <c r="AP132" s="24">
        <v>1</v>
      </c>
      <c r="AQ132" s="26">
        <v>1</v>
      </c>
      <c r="AS132" s="26">
        <f t="shared" si="50"/>
        <v>0</v>
      </c>
      <c r="AT132" s="26">
        <f t="shared" si="51"/>
        <v>0</v>
      </c>
      <c r="AU132" s="26">
        <f t="shared" si="52"/>
        <v>0</v>
      </c>
      <c r="AV132" s="26"/>
      <c r="AW132" s="26"/>
      <c r="AY132" s="26">
        <f t="shared" si="53"/>
        <v>0</v>
      </c>
      <c r="BA132" s="42">
        <v>1</v>
      </c>
      <c r="BB132" s="80">
        <v>88</v>
      </c>
      <c r="BC132" s="11">
        <v>110</v>
      </c>
      <c r="BD132" s="10">
        <v>80.2</v>
      </c>
      <c r="BE132" s="10">
        <v>80.058064516128994</v>
      </c>
      <c r="BF132" s="10">
        <v>80</v>
      </c>
      <c r="BG132" s="10">
        <v>80.099999999999994</v>
      </c>
      <c r="BH132" s="10">
        <v>80</v>
      </c>
      <c r="BI132" s="36">
        <v>79</v>
      </c>
      <c r="BJ132" s="11">
        <v>79</v>
      </c>
      <c r="BK132" s="10">
        <v>80</v>
      </c>
      <c r="BL132" s="10">
        <v>80</v>
      </c>
      <c r="BM132" s="10">
        <v>80</v>
      </c>
      <c r="BN132" s="10">
        <v>80</v>
      </c>
      <c r="BO132" s="37">
        <v>80</v>
      </c>
      <c r="BP132" s="30"/>
      <c r="BQ132" s="26">
        <v>1</v>
      </c>
      <c r="BS132" s="77">
        <f t="shared" si="54"/>
        <v>0</v>
      </c>
      <c r="BT132" s="78">
        <f t="shared" si="55"/>
        <v>0</v>
      </c>
      <c r="BU132" s="78">
        <f t="shared" si="56"/>
        <v>0</v>
      </c>
      <c r="BV132" s="79" t="e">
        <f t="shared" si="57"/>
        <v>#DIV/0!</v>
      </c>
    </row>
    <row r="133" spans="1:74" ht="19.5" thickBot="1">
      <c r="A133" s="88">
        <v>158</v>
      </c>
      <c r="B133" s="86"/>
      <c r="C133" s="40"/>
      <c r="D133" s="40"/>
      <c r="E133" s="25">
        <v>0</v>
      </c>
      <c r="F133" s="91"/>
      <c r="G133" s="93"/>
      <c r="H133" s="92"/>
      <c r="I133" s="87">
        <f t="shared" si="49"/>
        <v>0</v>
      </c>
      <c r="J133" s="88">
        <v>71</v>
      </c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48"/>
      <c r="AB133" s="27"/>
      <c r="AC133" s="28"/>
      <c r="AD133" s="39"/>
      <c r="AE133" s="49"/>
      <c r="AF133" s="27"/>
      <c r="AG133" s="28"/>
      <c r="AH133" s="39"/>
      <c r="AI133" s="49"/>
      <c r="AJ133" s="27"/>
      <c r="AK133" s="28"/>
      <c r="AM133" s="24">
        <v>1</v>
      </c>
      <c r="AN133" s="24">
        <v>1</v>
      </c>
      <c r="AO133" s="24">
        <v>1</v>
      </c>
      <c r="AP133" s="24">
        <v>1</v>
      </c>
      <c r="AQ133" s="26">
        <v>1</v>
      </c>
      <c r="AS133" s="26">
        <f t="shared" si="50"/>
        <v>0</v>
      </c>
      <c r="AT133" s="26">
        <f t="shared" si="51"/>
        <v>0</v>
      </c>
      <c r="AU133" s="26">
        <f t="shared" si="52"/>
        <v>0</v>
      </c>
      <c r="AV133" s="26"/>
      <c r="AW133" s="26"/>
      <c r="AY133" s="26">
        <f t="shared" si="53"/>
        <v>0</v>
      </c>
      <c r="BA133" s="42">
        <v>1</v>
      </c>
      <c r="BB133" s="80">
        <v>89</v>
      </c>
      <c r="BC133" s="11">
        <v>111</v>
      </c>
      <c r="BD133" s="10">
        <v>81.2</v>
      </c>
      <c r="BE133" s="10">
        <v>81.058064516128994</v>
      </c>
      <c r="BF133" s="10">
        <v>81</v>
      </c>
      <c r="BG133" s="10">
        <v>81.099999999999994</v>
      </c>
      <c r="BH133" s="10">
        <v>81</v>
      </c>
      <c r="BI133" s="36">
        <v>80</v>
      </c>
      <c r="BJ133" s="11">
        <v>80</v>
      </c>
      <c r="BK133" s="10">
        <v>81</v>
      </c>
      <c r="BL133" s="10">
        <v>81</v>
      </c>
      <c r="BM133" s="10">
        <v>81</v>
      </c>
      <c r="BN133" s="10">
        <v>81</v>
      </c>
      <c r="BO133" s="37">
        <v>81</v>
      </c>
      <c r="BP133" s="30"/>
      <c r="BQ133" s="26">
        <v>1</v>
      </c>
      <c r="BS133" s="77">
        <f t="shared" si="54"/>
        <v>0</v>
      </c>
      <c r="BT133" s="78">
        <f t="shared" si="55"/>
        <v>0</v>
      </c>
      <c r="BU133" s="78">
        <f t="shared" si="56"/>
        <v>0</v>
      </c>
      <c r="BV133" s="79" t="e">
        <f t="shared" si="57"/>
        <v>#DIV/0!</v>
      </c>
    </row>
    <row r="134" spans="1:74" ht="19.5" thickBot="1">
      <c r="A134" s="88">
        <v>159</v>
      </c>
      <c r="B134" s="86"/>
      <c r="C134" s="40"/>
      <c r="D134" s="40"/>
      <c r="E134" s="25">
        <v>0</v>
      </c>
      <c r="F134" s="91"/>
      <c r="G134" s="93"/>
      <c r="H134" s="92"/>
      <c r="I134" s="87">
        <f t="shared" si="49"/>
        <v>0</v>
      </c>
      <c r="J134" s="88">
        <v>72</v>
      </c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48"/>
      <c r="AB134" s="27"/>
      <c r="AC134" s="28"/>
      <c r="AD134" s="39"/>
      <c r="AE134" s="49"/>
      <c r="AF134" s="27"/>
      <c r="AG134" s="28"/>
      <c r="AH134" s="39"/>
      <c r="AI134" s="49"/>
      <c r="AJ134" s="27"/>
      <c r="AK134" s="28"/>
      <c r="AM134" s="24">
        <v>1</v>
      </c>
      <c r="AN134" s="24">
        <v>1</v>
      </c>
      <c r="AO134" s="24">
        <v>1</v>
      </c>
      <c r="AP134" s="24">
        <v>1</v>
      </c>
      <c r="AQ134" s="26">
        <v>1</v>
      </c>
      <c r="AS134" s="26">
        <f t="shared" si="50"/>
        <v>0</v>
      </c>
      <c r="AT134" s="26">
        <f t="shared" si="51"/>
        <v>0</v>
      </c>
      <c r="AU134" s="26">
        <f t="shared" si="52"/>
        <v>0</v>
      </c>
      <c r="AV134" s="26"/>
      <c r="AW134" s="26"/>
      <c r="AY134" s="26">
        <f t="shared" si="53"/>
        <v>0</v>
      </c>
      <c r="BA134" s="42">
        <v>1</v>
      </c>
      <c r="BB134" s="80">
        <v>90</v>
      </c>
      <c r="BC134" s="11">
        <v>112</v>
      </c>
      <c r="BD134" s="10">
        <v>82.2</v>
      </c>
      <c r="BE134" s="10">
        <v>82.058064516128994</v>
      </c>
      <c r="BF134" s="10">
        <v>82</v>
      </c>
      <c r="BG134" s="10">
        <v>82.1</v>
      </c>
      <c r="BH134" s="10">
        <v>82</v>
      </c>
      <c r="BI134" s="36">
        <v>81</v>
      </c>
      <c r="BJ134" s="11">
        <v>81</v>
      </c>
      <c r="BK134" s="10">
        <v>82</v>
      </c>
      <c r="BL134" s="10">
        <v>82</v>
      </c>
      <c r="BM134" s="10">
        <v>82</v>
      </c>
      <c r="BN134" s="10">
        <v>82</v>
      </c>
      <c r="BO134" s="37">
        <v>82</v>
      </c>
      <c r="BP134" s="30"/>
      <c r="BQ134" s="26">
        <v>1</v>
      </c>
      <c r="BS134" s="77">
        <f t="shared" si="54"/>
        <v>0</v>
      </c>
      <c r="BT134" s="78">
        <f t="shared" si="55"/>
        <v>0</v>
      </c>
      <c r="BU134" s="78">
        <f t="shared" si="56"/>
        <v>0</v>
      </c>
      <c r="BV134" s="79" t="e">
        <f t="shared" si="57"/>
        <v>#DIV/0!</v>
      </c>
    </row>
    <row r="135" spans="1:74" ht="19.5" thickBot="1">
      <c r="A135" s="88">
        <v>160</v>
      </c>
      <c r="B135" s="86"/>
      <c r="C135" s="40"/>
      <c r="D135" s="40"/>
      <c r="E135" s="25">
        <v>0</v>
      </c>
      <c r="F135" s="91"/>
      <c r="G135" s="93"/>
      <c r="H135" s="92"/>
      <c r="I135" s="87">
        <f t="shared" si="49"/>
        <v>0</v>
      </c>
      <c r="J135" s="88">
        <v>73</v>
      </c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48"/>
      <c r="AB135" s="27"/>
      <c r="AC135" s="28"/>
      <c r="AD135" s="39"/>
      <c r="AE135" s="49"/>
      <c r="AF135" s="27"/>
      <c r="AG135" s="28"/>
      <c r="AH135" s="39"/>
      <c r="AI135" s="49"/>
      <c r="AJ135" s="27"/>
      <c r="AK135" s="28"/>
      <c r="AM135" s="24">
        <v>1</v>
      </c>
      <c r="AN135" s="24">
        <v>1</v>
      </c>
      <c r="AO135" s="24">
        <v>1</v>
      </c>
      <c r="AP135" s="24">
        <v>1</v>
      </c>
      <c r="AQ135" s="26">
        <v>1</v>
      </c>
      <c r="AS135" s="26">
        <f t="shared" si="50"/>
        <v>0</v>
      </c>
      <c r="AT135" s="26">
        <f t="shared" si="51"/>
        <v>0</v>
      </c>
      <c r="AU135" s="26">
        <f t="shared" si="52"/>
        <v>0</v>
      </c>
      <c r="AV135" s="26"/>
      <c r="AW135" s="26"/>
      <c r="AY135" s="26">
        <f t="shared" si="53"/>
        <v>0</v>
      </c>
      <c r="BA135" s="42">
        <v>1</v>
      </c>
      <c r="BB135" s="80">
        <v>91</v>
      </c>
      <c r="BC135" s="11">
        <v>113</v>
      </c>
      <c r="BD135" s="10">
        <v>83.2</v>
      </c>
      <c r="BE135" s="10">
        <v>83.058064516128994</v>
      </c>
      <c r="BF135" s="10">
        <v>83</v>
      </c>
      <c r="BG135" s="10">
        <v>83.1</v>
      </c>
      <c r="BH135" s="10">
        <v>83</v>
      </c>
      <c r="BI135" s="36">
        <v>82</v>
      </c>
      <c r="BJ135" s="11">
        <v>82</v>
      </c>
      <c r="BK135" s="10">
        <v>83</v>
      </c>
      <c r="BL135" s="10">
        <v>83</v>
      </c>
      <c r="BM135" s="10">
        <v>83</v>
      </c>
      <c r="BN135" s="10">
        <v>83</v>
      </c>
      <c r="BO135" s="37">
        <v>83</v>
      </c>
      <c r="BP135" s="30"/>
      <c r="BQ135" s="26">
        <v>1</v>
      </c>
      <c r="BS135" s="77">
        <f t="shared" si="54"/>
        <v>0</v>
      </c>
      <c r="BT135" s="78">
        <f t="shared" si="55"/>
        <v>0</v>
      </c>
      <c r="BU135" s="78">
        <f t="shared" si="56"/>
        <v>0</v>
      </c>
      <c r="BV135" s="79" t="e">
        <f t="shared" si="57"/>
        <v>#DIV/0!</v>
      </c>
    </row>
    <row r="136" spans="1:74" ht="19.5" thickBot="1">
      <c r="A136" s="88">
        <v>161</v>
      </c>
      <c r="B136" s="86"/>
      <c r="C136" s="40"/>
      <c r="D136" s="40"/>
      <c r="E136" s="25">
        <v>0</v>
      </c>
      <c r="F136" s="91"/>
      <c r="G136" s="93"/>
      <c r="H136" s="92"/>
      <c r="I136" s="87">
        <f t="shared" si="49"/>
        <v>0</v>
      </c>
      <c r="J136" s="88">
        <v>74</v>
      </c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48"/>
      <c r="AB136" s="27"/>
      <c r="AC136" s="28"/>
      <c r="AD136" s="39"/>
      <c r="AE136" s="49"/>
      <c r="AF136" s="27"/>
      <c r="AG136" s="28"/>
      <c r="AH136" s="39"/>
      <c r="AI136" s="49"/>
      <c r="AJ136" s="27"/>
      <c r="AK136" s="28"/>
      <c r="AM136" s="24">
        <v>1</v>
      </c>
      <c r="AN136" s="24">
        <v>1</v>
      </c>
      <c r="AO136" s="24">
        <v>1</v>
      </c>
      <c r="AP136" s="24">
        <v>1</v>
      </c>
      <c r="AQ136" s="26">
        <v>1</v>
      </c>
      <c r="AS136" s="26">
        <f t="shared" si="50"/>
        <v>0</v>
      </c>
      <c r="AT136" s="26">
        <f t="shared" si="51"/>
        <v>0</v>
      </c>
      <c r="AU136" s="26">
        <f t="shared" si="52"/>
        <v>0</v>
      </c>
      <c r="AV136" s="26"/>
      <c r="AW136" s="26"/>
      <c r="AY136" s="26">
        <f t="shared" si="53"/>
        <v>0</v>
      </c>
      <c r="BA136" s="42">
        <v>1</v>
      </c>
      <c r="BB136" s="80">
        <v>92</v>
      </c>
      <c r="BC136" s="11">
        <v>114</v>
      </c>
      <c r="BD136" s="10">
        <v>84.2</v>
      </c>
      <c r="BE136" s="10">
        <v>84.058064516128994</v>
      </c>
      <c r="BF136" s="10">
        <v>84</v>
      </c>
      <c r="BG136" s="10">
        <v>84.1</v>
      </c>
      <c r="BH136" s="10">
        <v>84</v>
      </c>
      <c r="BI136" s="36">
        <v>83</v>
      </c>
      <c r="BJ136" s="11">
        <v>83</v>
      </c>
      <c r="BK136" s="10">
        <v>84</v>
      </c>
      <c r="BL136" s="10">
        <v>84</v>
      </c>
      <c r="BM136" s="10">
        <v>84</v>
      </c>
      <c r="BN136" s="10">
        <v>84</v>
      </c>
      <c r="BO136" s="37">
        <v>84</v>
      </c>
      <c r="BP136" s="30"/>
      <c r="BQ136" s="26">
        <v>1</v>
      </c>
      <c r="BS136" s="77">
        <f t="shared" si="54"/>
        <v>0</v>
      </c>
      <c r="BT136" s="78">
        <f t="shared" si="55"/>
        <v>0</v>
      </c>
      <c r="BU136" s="78">
        <f t="shared" si="56"/>
        <v>0</v>
      </c>
      <c r="BV136" s="79" t="e">
        <f t="shared" si="57"/>
        <v>#DIV/0!</v>
      </c>
    </row>
    <row r="137" spans="1:74" ht="19.5" thickBot="1">
      <c r="A137" s="88">
        <v>162</v>
      </c>
      <c r="B137" s="86"/>
      <c r="C137" s="40"/>
      <c r="D137" s="40"/>
      <c r="E137" s="25">
        <v>0</v>
      </c>
      <c r="F137" s="91"/>
      <c r="G137" s="93"/>
      <c r="H137" s="92"/>
      <c r="I137" s="87">
        <f t="shared" si="49"/>
        <v>0</v>
      </c>
      <c r="J137" s="88">
        <v>75</v>
      </c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48"/>
      <c r="AB137" s="27"/>
      <c r="AC137" s="28"/>
      <c r="AD137" s="39"/>
      <c r="AE137" s="49"/>
      <c r="AF137" s="27"/>
      <c r="AG137" s="28"/>
      <c r="AH137" s="39"/>
      <c r="AI137" s="49"/>
      <c r="AJ137" s="27"/>
      <c r="AK137" s="28"/>
      <c r="AM137" s="24">
        <v>1</v>
      </c>
      <c r="AN137" s="24">
        <v>1</v>
      </c>
      <c r="AO137" s="24">
        <v>1</v>
      </c>
      <c r="AP137" s="24">
        <v>1</v>
      </c>
      <c r="AQ137" s="26">
        <v>1</v>
      </c>
      <c r="AS137" s="26">
        <f t="shared" si="50"/>
        <v>0</v>
      </c>
      <c r="AT137" s="26">
        <f t="shared" si="51"/>
        <v>0</v>
      </c>
      <c r="AU137" s="26">
        <f t="shared" si="52"/>
        <v>0</v>
      </c>
      <c r="AV137" s="26"/>
      <c r="AW137" s="26"/>
      <c r="AY137" s="26">
        <f t="shared" si="53"/>
        <v>0</v>
      </c>
      <c r="BA137" s="42">
        <v>1</v>
      </c>
      <c r="BB137" s="80">
        <v>93</v>
      </c>
      <c r="BC137" s="11">
        <v>115</v>
      </c>
      <c r="BD137" s="10">
        <v>85.2</v>
      </c>
      <c r="BE137" s="10">
        <v>85.058064516128994</v>
      </c>
      <c r="BF137" s="10">
        <v>85</v>
      </c>
      <c r="BG137" s="10">
        <v>85.1</v>
      </c>
      <c r="BH137" s="10">
        <v>85</v>
      </c>
      <c r="BI137" s="36">
        <v>84</v>
      </c>
      <c r="BJ137" s="11">
        <v>84</v>
      </c>
      <c r="BK137" s="10">
        <v>85</v>
      </c>
      <c r="BL137" s="10">
        <v>85</v>
      </c>
      <c r="BM137" s="10">
        <v>85</v>
      </c>
      <c r="BN137" s="10">
        <v>85</v>
      </c>
      <c r="BO137" s="37">
        <v>85</v>
      </c>
      <c r="BP137" s="30"/>
      <c r="BQ137" s="26">
        <v>1</v>
      </c>
      <c r="BS137" s="77">
        <f t="shared" si="54"/>
        <v>0</v>
      </c>
      <c r="BT137" s="78">
        <f t="shared" si="55"/>
        <v>0</v>
      </c>
      <c r="BU137" s="78">
        <f t="shared" si="56"/>
        <v>0</v>
      </c>
      <c r="BV137" s="79" t="e">
        <f t="shared" si="57"/>
        <v>#DIV/0!</v>
      </c>
    </row>
    <row r="138" spans="1:74" ht="19.5" thickBot="1">
      <c r="A138" s="88">
        <v>163</v>
      </c>
      <c r="B138" s="86"/>
      <c r="C138" s="40"/>
      <c r="D138" s="40"/>
      <c r="E138" s="25">
        <v>0</v>
      </c>
      <c r="F138" s="91"/>
      <c r="G138" s="93"/>
      <c r="H138" s="92"/>
      <c r="I138" s="87">
        <f t="shared" si="49"/>
        <v>0</v>
      </c>
      <c r="J138" s="88">
        <v>76</v>
      </c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48"/>
      <c r="AB138" s="27"/>
      <c r="AC138" s="28"/>
      <c r="AD138" s="39"/>
      <c r="AE138" s="49"/>
      <c r="AF138" s="27"/>
      <c r="AG138" s="28"/>
      <c r="AH138" s="39"/>
      <c r="AI138" s="49"/>
      <c r="AJ138" s="27"/>
      <c r="AK138" s="28"/>
      <c r="AM138" s="24">
        <v>1</v>
      </c>
      <c r="AN138" s="24">
        <v>1</v>
      </c>
      <c r="AO138" s="24">
        <v>1</v>
      </c>
      <c r="AP138" s="24">
        <v>1</v>
      </c>
      <c r="AQ138" s="26">
        <v>1</v>
      </c>
      <c r="AS138" s="26">
        <f t="shared" si="50"/>
        <v>0</v>
      </c>
      <c r="AT138" s="26">
        <f t="shared" si="51"/>
        <v>0</v>
      </c>
      <c r="AU138" s="26">
        <f t="shared" si="52"/>
        <v>0</v>
      </c>
      <c r="AV138" s="26"/>
      <c r="AW138" s="26"/>
      <c r="AY138" s="26">
        <f t="shared" si="53"/>
        <v>0</v>
      </c>
      <c r="BA138" s="42">
        <v>1</v>
      </c>
      <c r="BB138" s="80">
        <v>94</v>
      </c>
      <c r="BC138" s="11">
        <v>116</v>
      </c>
      <c r="BD138" s="10">
        <v>86.2</v>
      </c>
      <c r="BE138" s="10">
        <v>86.058064516128994</v>
      </c>
      <c r="BF138" s="10">
        <v>86</v>
      </c>
      <c r="BG138" s="10">
        <v>86.1</v>
      </c>
      <c r="BH138" s="10">
        <v>86</v>
      </c>
      <c r="BI138" s="36">
        <v>85</v>
      </c>
      <c r="BJ138" s="11">
        <v>85</v>
      </c>
      <c r="BK138" s="10">
        <v>86</v>
      </c>
      <c r="BL138" s="10">
        <v>86</v>
      </c>
      <c r="BM138" s="10">
        <v>86</v>
      </c>
      <c r="BN138" s="10">
        <v>86</v>
      </c>
      <c r="BO138" s="37">
        <v>86</v>
      </c>
      <c r="BP138" s="30"/>
      <c r="BQ138" s="26">
        <v>1</v>
      </c>
      <c r="BS138" s="77">
        <f t="shared" si="54"/>
        <v>0</v>
      </c>
      <c r="BT138" s="78">
        <f t="shared" si="55"/>
        <v>0</v>
      </c>
      <c r="BU138" s="78">
        <f t="shared" si="56"/>
        <v>0</v>
      </c>
      <c r="BV138" s="79" t="e">
        <f t="shared" si="57"/>
        <v>#DIV/0!</v>
      </c>
    </row>
    <row r="139" spans="1:74" ht="19.5" thickBot="1">
      <c r="A139" s="88">
        <v>164</v>
      </c>
      <c r="B139" s="86"/>
      <c r="C139" s="40"/>
      <c r="D139" s="40"/>
      <c r="E139" s="25">
        <v>0</v>
      </c>
      <c r="F139" s="91"/>
      <c r="G139" s="93"/>
      <c r="H139" s="92"/>
      <c r="I139" s="87">
        <f t="shared" si="49"/>
        <v>0</v>
      </c>
      <c r="J139" s="88">
        <v>77</v>
      </c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48"/>
      <c r="AB139" s="27"/>
      <c r="AC139" s="28"/>
      <c r="AD139" s="39"/>
      <c r="AE139" s="49"/>
      <c r="AF139" s="27"/>
      <c r="AG139" s="28"/>
      <c r="AH139" s="39"/>
      <c r="AI139" s="49"/>
      <c r="AJ139" s="27"/>
      <c r="AK139" s="28"/>
      <c r="AM139" s="24">
        <v>1</v>
      </c>
      <c r="AN139" s="24">
        <v>1</v>
      </c>
      <c r="AO139" s="24">
        <v>1</v>
      </c>
      <c r="AP139" s="24">
        <v>1</v>
      </c>
      <c r="AQ139" s="26">
        <v>1</v>
      </c>
      <c r="AS139" s="26">
        <f t="shared" si="50"/>
        <v>0</v>
      </c>
      <c r="AT139" s="26">
        <f t="shared" si="51"/>
        <v>0</v>
      </c>
      <c r="AU139" s="26">
        <f t="shared" si="52"/>
        <v>0</v>
      </c>
      <c r="AV139" s="26"/>
      <c r="AW139" s="26"/>
      <c r="AY139" s="26">
        <f t="shared" si="53"/>
        <v>0</v>
      </c>
      <c r="BA139" s="42">
        <v>1</v>
      </c>
      <c r="BB139" s="80">
        <v>95</v>
      </c>
      <c r="BC139" s="11">
        <v>117</v>
      </c>
      <c r="BD139" s="10">
        <v>87.2</v>
      </c>
      <c r="BE139" s="10">
        <v>87.058064516128994</v>
      </c>
      <c r="BF139" s="10">
        <v>87</v>
      </c>
      <c r="BG139" s="10">
        <v>87.1</v>
      </c>
      <c r="BH139" s="10">
        <v>87</v>
      </c>
      <c r="BI139" s="36">
        <v>86</v>
      </c>
      <c r="BJ139" s="11">
        <v>86</v>
      </c>
      <c r="BK139" s="10">
        <v>87</v>
      </c>
      <c r="BL139" s="10">
        <v>87</v>
      </c>
      <c r="BM139" s="10">
        <v>87</v>
      </c>
      <c r="BN139" s="10">
        <v>87</v>
      </c>
      <c r="BO139" s="37">
        <v>87</v>
      </c>
      <c r="BP139" s="30"/>
      <c r="BQ139" s="26">
        <v>1</v>
      </c>
      <c r="BS139" s="77">
        <f t="shared" si="54"/>
        <v>0</v>
      </c>
      <c r="BT139" s="78">
        <f t="shared" si="55"/>
        <v>0</v>
      </c>
      <c r="BU139" s="78">
        <f t="shared" si="56"/>
        <v>0</v>
      </c>
      <c r="BV139" s="79" t="e">
        <f t="shared" si="57"/>
        <v>#DIV/0!</v>
      </c>
    </row>
    <row r="140" spans="1:74" ht="19.5" thickBot="1">
      <c r="A140" s="88">
        <v>165</v>
      </c>
      <c r="B140" s="86"/>
      <c r="C140" s="40"/>
      <c r="D140" s="40"/>
      <c r="E140" s="25">
        <v>0</v>
      </c>
      <c r="F140" s="91"/>
      <c r="G140" s="93"/>
      <c r="H140" s="92"/>
      <c r="I140" s="87">
        <f t="shared" si="49"/>
        <v>0</v>
      </c>
      <c r="J140" s="88">
        <v>78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48"/>
      <c r="AB140" s="27"/>
      <c r="AC140" s="28"/>
      <c r="AD140" s="39"/>
      <c r="AE140" s="49"/>
      <c r="AF140" s="27"/>
      <c r="AG140" s="28"/>
      <c r="AH140" s="39"/>
      <c r="AI140" s="49"/>
      <c r="AJ140" s="27"/>
      <c r="AK140" s="28"/>
      <c r="AM140" s="24">
        <v>1</v>
      </c>
      <c r="AN140" s="24">
        <v>1</v>
      </c>
      <c r="AO140" s="24">
        <v>1</v>
      </c>
      <c r="AP140" s="24">
        <v>1</v>
      </c>
      <c r="AQ140" s="26">
        <v>1</v>
      </c>
      <c r="AS140" s="26">
        <f t="shared" si="50"/>
        <v>0</v>
      </c>
      <c r="AT140" s="26">
        <f t="shared" si="51"/>
        <v>0</v>
      </c>
      <c r="AU140" s="26">
        <f t="shared" si="52"/>
        <v>0</v>
      </c>
      <c r="AV140" s="26"/>
      <c r="AW140" s="26"/>
      <c r="AY140" s="26">
        <f t="shared" si="53"/>
        <v>0</v>
      </c>
      <c r="BA140" s="42">
        <v>1</v>
      </c>
      <c r="BB140" s="80">
        <v>96</v>
      </c>
      <c r="BC140" s="11">
        <v>118</v>
      </c>
      <c r="BD140" s="10">
        <v>88.2</v>
      </c>
      <c r="BE140" s="10">
        <v>88.058064516128994</v>
      </c>
      <c r="BF140" s="10">
        <v>88</v>
      </c>
      <c r="BG140" s="10">
        <v>88.1</v>
      </c>
      <c r="BH140" s="10">
        <v>88</v>
      </c>
      <c r="BI140" s="36">
        <v>87</v>
      </c>
      <c r="BJ140" s="11">
        <v>87</v>
      </c>
      <c r="BK140" s="10">
        <v>88</v>
      </c>
      <c r="BL140" s="10">
        <v>88</v>
      </c>
      <c r="BM140" s="10">
        <v>88</v>
      </c>
      <c r="BN140" s="10">
        <v>88</v>
      </c>
      <c r="BO140" s="37">
        <v>88</v>
      </c>
      <c r="BP140" s="30"/>
      <c r="BQ140" s="26">
        <v>1</v>
      </c>
      <c r="BS140" s="77">
        <f t="shared" si="54"/>
        <v>0</v>
      </c>
      <c r="BT140" s="78">
        <f t="shared" si="55"/>
        <v>0</v>
      </c>
      <c r="BU140" s="78">
        <f t="shared" si="56"/>
        <v>0</v>
      </c>
      <c r="BV140" s="79" t="e">
        <f t="shared" si="57"/>
        <v>#DIV/0!</v>
      </c>
    </row>
    <row r="141" spans="1:74" ht="19.5" thickBot="1">
      <c r="A141" s="88">
        <v>166</v>
      </c>
      <c r="B141" s="86"/>
      <c r="C141" s="40"/>
      <c r="D141" s="40"/>
      <c r="E141" s="25">
        <v>0</v>
      </c>
      <c r="F141" s="91"/>
      <c r="G141" s="93"/>
      <c r="H141" s="92"/>
      <c r="I141" s="87">
        <f t="shared" si="49"/>
        <v>0</v>
      </c>
      <c r="J141" s="88">
        <v>79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48"/>
      <c r="AB141" s="27"/>
      <c r="AC141" s="28"/>
      <c r="AD141" s="39"/>
      <c r="AE141" s="49"/>
      <c r="AF141" s="27"/>
      <c r="AG141" s="28"/>
      <c r="AH141" s="39"/>
      <c r="AI141" s="49"/>
      <c r="AJ141" s="27"/>
      <c r="AK141" s="28"/>
      <c r="AM141" s="24">
        <v>1</v>
      </c>
      <c r="AN141" s="24">
        <v>1</v>
      </c>
      <c r="AO141" s="24">
        <v>1</v>
      </c>
      <c r="AP141" s="24">
        <v>1</v>
      </c>
      <c r="AQ141" s="26">
        <v>1</v>
      </c>
      <c r="AS141" s="26">
        <f t="shared" si="50"/>
        <v>0</v>
      </c>
      <c r="AT141" s="26">
        <f t="shared" si="51"/>
        <v>0</v>
      </c>
      <c r="AU141" s="26">
        <f t="shared" si="52"/>
        <v>0</v>
      </c>
      <c r="AV141" s="26"/>
      <c r="AW141" s="26"/>
      <c r="AY141" s="26">
        <f t="shared" si="53"/>
        <v>0</v>
      </c>
      <c r="BA141" s="42">
        <v>1</v>
      </c>
      <c r="BB141" s="80">
        <v>97</v>
      </c>
      <c r="BC141" s="11">
        <v>119</v>
      </c>
      <c r="BD141" s="10">
        <v>89.2</v>
      </c>
      <c r="BE141" s="10">
        <v>89.058064516128994</v>
      </c>
      <c r="BF141" s="10">
        <v>89</v>
      </c>
      <c r="BG141" s="10">
        <v>89.1</v>
      </c>
      <c r="BH141" s="10">
        <v>89</v>
      </c>
      <c r="BI141" s="36">
        <v>88</v>
      </c>
      <c r="BJ141" s="11">
        <v>88</v>
      </c>
      <c r="BK141" s="10">
        <v>89</v>
      </c>
      <c r="BL141" s="10">
        <v>89</v>
      </c>
      <c r="BM141" s="10">
        <v>89</v>
      </c>
      <c r="BN141" s="10">
        <v>89</v>
      </c>
      <c r="BO141" s="37">
        <v>89</v>
      </c>
      <c r="BP141" s="30"/>
      <c r="BQ141" s="26">
        <v>1</v>
      </c>
      <c r="BS141" s="77">
        <f t="shared" si="54"/>
        <v>0</v>
      </c>
      <c r="BT141" s="78">
        <f t="shared" si="55"/>
        <v>0</v>
      </c>
      <c r="BU141" s="78">
        <f t="shared" si="56"/>
        <v>0</v>
      </c>
      <c r="BV141" s="79" t="e">
        <f t="shared" si="57"/>
        <v>#DIV/0!</v>
      </c>
    </row>
    <row r="142" spans="1:74" ht="19.5" thickBot="1">
      <c r="A142" s="88">
        <v>167</v>
      </c>
      <c r="B142" s="86"/>
      <c r="C142" s="40"/>
      <c r="D142" s="40"/>
      <c r="E142" s="25">
        <v>0</v>
      </c>
      <c r="F142" s="91"/>
      <c r="G142" s="93"/>
      <c r="H142" s="92"/>
      <c r="I142" s="87">
        <f t="shared" si="49"/>
        <v>0</v>
      </c>
      <c r="J142" s="88">
        <v>80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48"/>
      <c r="AB142" s="27"/>
      <c r="AC142" s="28"/>
      <c r="AD142" s="39"/>
      <c r="AE142" s="49"/>
      <c r="AF142" s="27"/>
      <c r="AG142" s="28"/>
      <c r="AH142" s="39"/>
      <c r="AI142" s="49"/>
      <c r="AJ142" s="27"/>
      <c r="AK142" s="28"/>
      <c r="AM142" s="24">
        <v>1</v>
      </c>
      <c r="AN142" s="24">
        <v>1</v>
      </c>
      <c r="AO142" s="24">
        <v>1</v>
      </c>
      <c r="AP142" s="24">
        <v>1</v>
      </c>
      <c r="AQ142" s="26">
        <v>1</v>
      </c>
      <c r="AS142" s="26">
        <f t="shared" si="50"/>
        <v>0</v>
      </c>
      <c r="AT142" s="26">
        <f t="shared" si="51"/>
        <v>0</v>
      </c>
      <c r="AU142" s="26">
        <f t="shared" si="52"/>
        <v>0</v>
      </c>
      <c r="AV142" s="26"/>
      <c r="AW142" s="26"/>
      <c r="AY142" s="26">
        <f t="shared" si="53"/>
        <v>0</v>
      </c>
      <c r="BA142" s="42">
        <v>1</v>
      </c>
      <c r="BB142" s="80">
        <v>98</v>
      </c>
      <c r="BC142" s="11">
        <v>120</v>
      </c>
      <c r="BD142" s="10">
        <v>90.2</v>
      </c>
      <c r="BE142" s="10">
        <v>90.058064516128994</v>
      </c>
      <c r="BF142" s="10">
        <v>90</v>
      </c>
      <c r="BG142" s="10">
        <v>90.1</v>
      </c>
      <c r="BH142" s="10">
        <v>90</v>
      </c>
      <c r="BI142" s="36">
        <v>89</v>
      </c>
      <c r="BJ142" s="11">
        <v>89</v>
      </c>
      <c r="BK142" s="10">
        <v>90</v>
      </c>
      <c r="BL142" s="10">
        <v>90</v>
      </c>
      <c r="BM142" s="10">
        <v>90</v>
      </c>
      <c r="BN142" s="10">
        <v>90</v>
      </c>
      <c r="BO142" s="37">
        <v>90</v>
      </c>
      <c r="BP142" s="30"/>
      <c r="BQ142" s="26">
        <v>1</v>
      </c>
      <c r="BS142" s="77">
        <f t="shared" si="54"/>
        <v>0</v>
      </c>
      <c r="BT142" s="78">
        <f t="shared" si="55"/>
        <v>0</v>
      </c>
      <c r="BU142" s="78">
        <f t="shared" si="56"/>
        <v>0</v>
      </c>
      <c r="BV142" s="79" t="e">
        <f t="shared" si="57"/>
        <v>#DIV/0!</v>
      </c>
    </row>
    <row r="143" spans="1:74" ht="19.5" thickBot="1">
      <c r="A143" s="88">
        <v>168</v>
      </c>
      <c r="B143" s="86"/>
      <c r="C143" s="40"/>
      <c r="D143" s="40"/>
      <c r="E143" s="25">
        <v>0</v>
      </c>
      <c r="F143" s="91"/>
      <c r="G143" s="93"/>
      <c r="H143" s="92"/>
      <c r="I143" s="87">
        <f t="shared" si="49"/>
        <v>0</v>
      </c>
      <c r="J143" s="88">
        <v>81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48"/>
      <c r="AB143" s="27"/>
      <c r="AC143" s="28"/>
      <c r="AD143" s="39"/>
      <c r="AE143" s="49"/>
      <c r="AF143" s="27"/>
      <c r="AG143" s="28"/>
      <c r="AH143" s="39"/>
      <c r="AI143" s="49"/>
      <c r="AJ143" s="27"/>
      <c r="AK143" s="28"/>
      <c r="AM143" s="24">
        <v>1</v>
      </c>
      <c r="AN143" s="24">
        <v>1</v>
      </c>
      <c r="AO143" s="24">
        <v>1</v>
      </c>
      <c r="AP143" s="24">
        <v>1</v>
      </c>
      <c r="AQ143" s="26">
        <v>1</v>
      </c>
      <c r="AS143" s="26">
        <f t="shared" si="50"/>
        <v>0</v>
      </c>
      <c r="AT143" s="26">
        <f t="shared" si="51"/>
        <v>0</v>
      </c>
      <c r="AU143" s="26">
        <f t="shared" si="52"/>
        <v>0</v>
      </c>
      <c r="AV143" s="26"/>
      <c r="AW143" s="26"/>
      <c r="AY143" s="26">
        <f t="shared" si="53"/>
        <v>0</v>
      </c>
      <c r="BA143" s="42">
        <v>1</v>
      </c>
      <c r="BB143" s="80">
        <v>99</v>
      </c>
      <c r="BC143" s="11">
        <v>121</v>
      </c>
      <c r="BD143" s="10">
        <v>91.2</v>
      </c>
      <c r="BE143" s="10">
        <v>91.058064516128994</v>
      </c>
      <c r="BF143" s="10">
        <v>91</v>
      </c>
      <c r="BG143" s="10">
        <v>91.1</v>
      </c>
      <c r="BH143" s="10">
        <v>91</v>
      </c>
      <c r="BI143" s="36">
        <v>90</v>
      </c>
      <c r="BJ143" s="11">
        <v>90</v>
      </c>
      <c r="BK143" s="10">
        <v>91</v>
      </c>
      <c r="BL143" s="10">
        <v>91</v>
      </c>
      <c r="BM143" s="10">
        <v>91</v>
      </c>
      <c r="BN143" s="10">
        <v>91</v>
      </c>
      <c r="BO143" s="37">
        <v>91</v>
      </c>
      <c r="BP143" s="30"/>
      <c r="BQ143" s="26">
        <v>1</v>
      </c>
      <c r="BS143" s="77">
        <f t="shared" si="54"/>
        <v>0</v>
      </c>
      <c r="BT143" s="78">
        <f t="shared" si="55"/>
        <v>0</v>
      </c>
      <c r="BU143" s="78">
        <f t="shared" si="56"/>
        <v>0</v>
      </c>
      <c r="BV143" s="79" t="e">
        <f t="shared" si="57"/>
        <v>#DIV/0!</v>
      </c>
    </row>
    <row r="144" spans="1:74" ht="19.5" thickBot="1">
      <c r="A144" s="88">
        <v>169</v>
      </c>
      <c r="B144" s="86"/>
      <c r="C144" s="40"/>
      <c r="D144" s="40"/>
      <c r="E144" s="25">
        <v>0</v>
      </c>
      <c r="F144" s="91"/>
      <c r="G144" s="93"/>
      <c r="H144" s="92"/>
      <c r="I144" s="87">
        <f t="shared" si="49"/>
        <v>0</v>
      </c>
      <c r="J144" s="88">
        <v>82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48"/>
      <c r="AB144" s="27"/>
      <c r="AC144" s="28"/>
      <c r="AD144" s="39"/>
      <c r="AE144" s="49"/>
      <c r="AF144" s="27"/>
      <c r="AG144" s="28"/>
      <c r="AH144" s="39"/>
      <c r="AI144" s="49"/>
      <c r="AJ144" s="27"/>
      <c r="AK144" s="28"/>
      <c r="AM144" s="24">
        <v>1</v>
      </c>
      <c r="AN144" s="24">
        <v>1</v>
      </c>
      <c r="AO144" s="24">
        <v>1</v>
      </c>
      <c r="AP144" s="24">
        <v>1</v>
      </c>
      <c r="AQ144" s="26">
        <v>1</v>
      </c>
      <c r="AS144" s="26">
        <f t="shared" si="50"/>
        <v>0</v>
      </c>
      <c r="AT144" s="26">
        <f t="shared" si="51"/>
        <v>0</v>
      </c>
      <c r="AU144" s="26">
        <f t="shared" si="52"/>
        <v>0</v>
      </c>
      <c r="AV144" s="26"/>
      <c r="AW144" s="26"/>
      <c r="AY144" s="26">
        <f t="shared" si="53"/>
        <v>0</v>
      </c>
      <c r="BA144" s="42">
        <v>1</v>
      </c>
      <c r="BB144" s="80">
        <v>100</v>
      </c>
      <c r="BC144" s="11">
        <v>122</v>
      </c>
      <c r="BD144" s="10">
        <v>92.2</v>
      </c>
      <c r="BE144" s="10">
        <v>92.058064516128994</v>
      </c>
      <c r="BF144" s="10">
        <v>92</v>
      </c>
      <c r="BG144" s="10">
        <v>92.1</v>
      </c>
      <c r="BH144" s="10">
        <v>92</v>
      </c>
      <c r="BI144" s="36">
        <v>91</v>
      </c>
      <c r="BJ144" s="11">
        <v>91</v>
      </c>
      <c r="BK144" s="10">
        <v>92</v>
      </c>
      <c r="BL144" s="10">
        <v>92</v>
      </c>
      <c r="BM144" s="10">
        <v>92</v>
      </c>
      <c r="BN144" s="10">
        <v>92</v>
      </c>
      <c r="BO144" s="37">
        <v>92</v>
      </c>
      <c r="BP144" s="30"/>
      <c r="BQ144" s="26">
        <v>1</v>
      </c>
      <c r="BS144" s="77">
        <f t="shared" si="54"/>
        <v>0</v>
      </c>
      <c r="BT144" s="78">
        <f t="shared" si="55"/>
        <v>0</v>
      </c>
      <c r="BU144" s="78">
        <f t="shared" si="56"/>
        <v>0</v>
      </c>
      <c r="BV144" s="79" t="e">
        <f t="shared" si="57"/>
        <v>#DIV/0!</v>
      </c>
    </row>
    <row r="145" spans="1:74" ht="19.5" thickBot="1">
      <c r="A145" s="88">
        <v>170</v>
      </c>
      <c r="B145" s="86"/>
      <c r="C145" s="40"/>
      <c r="D145" s="40"/>
      <c r="E145" s="25">
        <v>0</v>
      </c>
      <c r="F145" s="91"/>
      <c r="G145" s="93"/>
      <c r="H145" s="92"/>
      <c r="I145" s="87">
        <f t="shared" si="49"/>
        <v>0</v>
      </c>
      <c r="J145" s="88">
        <v>83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48"/>
      <c r="AB145" s="27"/>
      <c r="AC145" s="28"/>
      <c r="AD145" s="39"/>
      <c r="AE145" s="49"/>
      <c r="AF145" s="27"/>
      <c r="AG145" s="28"/>
      <c r="AH145" s="39"/>
      <c r="AI145" s="49"/>
      <c r="AJ145" s="27"/>
      <c r="AK145" s="28"/>
      <c r="AM145" s="24">
        <v>1</v>
      </c>
      <c r="AN145" s="24">
        <v>1</v>
      </c>
      <c r="AO145" s="24">
        <v>1</v>
      </c>
      <c r="AP145" s="24">
        <v>1</v>
      </c>
      <c r="AQ145" s="26">
        <v>1</v>
      </c>
      <c r="AS145" s="26">
        <f t="shared" si="50"/>
        <v>0</v>
      </c>
      <c r="AT145" s="26">
        <f t="shared" si="51"/>
        <v>0</v>
      </c>
      <c r="AU145" s="26">
        <f t="shared" si="52"/>
        <v>0</v>
      </c>
      <c r="AV145" s="26"/>
      <c r="AW145" s="26"/>
      <c r="AY145" s="26">
        <f t="shared" si="53"/>
        <v>0</v>
      </c>
      <c r="BA145" s="42">
        <v>1</v>
      </c>
      <c r="BB145" s="80">
        <v>101</v>
      </c>
      <c r="BC145" s="11">
        <v>123</v>
      </c>
      <c r="BD145" s="10">
        <v>93.2</v>
      </c>
      <c r="BE145" s="10">
        <v>93.058064516128994</v>
      </c>
      <c r="BF145" s="10">
        <v>93</v>
      </c>
      <c r="BG145" s="10">
        <v>93.1</v>
      </c>
      <c r="BH145" s="10">
        <v>93</v>
      </c>
      <c r="BI145" s="36">
        <v>92</v>
      </c>
      <c r="BJ145" s="11">
        <v>92</v>
      </c>
      <c r="BK145" s="10">
        <v>93</v>
      </c>
      <c r="BL145" s="10">
        <v>93</v>
      </c>
      <c r="BM145" s="10">
        <v>93</v>
      </c>
      <c r="BN145" s="10">
        <v>93</v>
      </c>
      <c r="BO145" s="37">
        <v>93</v>
      </c>
      <c r="BP145" s="30"/>
      <c r="BQ145" s="26">
        <v>1</v>
      </c>
      <c r="BS145" s="77">
        <f t="shared" si="54"/>
        <v>0</v>
      </c>
      <c r="BT145" s="78">
        <f t="shared" si="55"/>
        <v>0</v>
      </c>
      <c r="BU145" s="78">
        <f t="shared" si="56"/>
        <v>0</v>
      </c>
      <c r="BV145" s="79" t="e">
        <f t="shared" si="57"/>
        <v>#DIV/0!</v>
      </c>
    </row>
    <row r="146" spans="1:74" ht="19.5" thickBot="1">
      <c r="A146" s="88">
        <v>171</v>
      </c>
      <c r="B146" s="86"/>
      <c r="C146" s="40"/>
      <c r="D146" s="40"/>
      <c r="E146" s="25">
        <v>0</v>
      </c>
      <c r="F146" s="91"/>
      <c r="G146" s="93"/>
      <c r="H146" s="92"/>
      <c r="I146" s="87">
        <f t="shared" si="49"/>
        <v>0</v>
      </c>
      <c r="J146" s="88">
        <v>84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48"/>
      <c r="AB146" s="27"/>
      <c r="AC146" s="28"/>
      <c r="AD146" s="39"/>
      <c r="AE146" s="49"/>
      <c r="AF146" s="27"/>
      <c r="AG146" s="28"/>
      <c r="AH146" s="39"/>
      <c r="AI146" s="49"/>
      <c r="AJ146" s="27"/>
      <c r="AK146" s="28"/>
      <c r="AM146" s="24">
        <v>1</v>
      </c>
      <c r="AN146" s="24">
        <v>1</v>
      </c>
      <c r="AO146" s="24">
        <v>1</v>
      </c>
      <c r="AP146" s="24">
        <v>1</v>
      </c>
      <c r="AQ146" s="26">
        <v>1</v>
      </c>
      <c r="AS146" s="26">
        <f t="shared" si="50"/>
        <v>0</v>
      </c>
      <c r="AT146" s="26">
        <f t="shared" si="51"/>
        <v>0</v>
      </c>
      <c r="AU146" s="26">
        <f t="shared" si="52"/>
        <v>0</v>
      </c>
      <c r="AV146" s="26"/>
      <c r="AW146" s="26"/>
      <c r="AY146" s="26">
        <f t="shared" si="53"/>
        <v>0</v>
      </c>
      <c r="BA146" s="42">
        <v>1</v>
      </c>
      <c r="BB146" s="80">
        <v>102</v>
      </c>
      <c r="BC146" s="11">
        <v>124</v>
      </c>
      <c r="BD146" s="10">
        <v>94.2</v>
      </c>
      <c r="BE146" s="10">
        <v>94.058064516128994</v>
      </c>
      <c r="BF146" s="10">
        <v>94</v>
      </c>
      <c r="BG146" s="10">
        <v>94.1</v>
      </c>
      <c r="BH146" s="10">
        <v>94</v>
      </c>
      <c r="BI146" s="36">
        <v>93</v>
      </c>
      <c r="BJ146" s="11">
        <v>93</v>
      </c>
      <c r="BK146" s="10">
        <v>94</v>
      </c>
      <c r="BL146" s="10">
        <v>94</v>
      </c>
      <c r="BM146" s="10">
        <v>94</v>
      </c>
      <c r="BN146" s="10">
        <v>94</v>
      </c>
      <c r="BO146" s="37">
        <v>94</v>
      </c>
      <c r="BP146" s="30"/>
      <c r="BQ146" s="26">
        <v>1</v>
      </c>
      <c r="BS146" s="77">
        <f t="shared" si="54"/>
        <v>0</v>
      </c>
      <c r="BT146" s="78">
        <f t="shared" si="55"/>
        <v>0</v>
      </c>
      <c r="BU146" s="78">
        <f t="shared" si="56"/>
        <v>0</v>
      </c>
      <c r="BV146" s="79" t="e">
        <f t="shared" si="57"/>
        <v>#DIV/0!</v>
      </c>
    </row>
    <row r="147" spans="1:74" ht="19.5" thickBot="1">
      <c r="A147" s="88">
        <v>172</v>
      </c>
      <c r="B147" s="86"/>
      <c r="C147" s="40"/>
      <c r="D147" s="40"/>
      <c r="E147" s="25">
        <v>0</v>
      </c>
      <c r="F147" s="91"/>
      <c r="G147" s="93"/>
      <c r="H147" s="92"/>
      <c r="I147" s="87">
        <f t="shared" si="49"/>
        <v>0</v>
      </c>
      <c r="J147" s="88">
        <v>85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48"/>
      <c r="AB147" s="27"/>
      <c r="AC147" s="28"/>
      <c r="AD147" s="39"/>
      <c r="AE147" s="49"/>
      <c r="AF147" s="27"/>
      <c r="AG147" s="28"/>
      <c r="AH147" s="39"/>
      <c r="AI147" s="49"/>
      <c r="AJ147" s="27"/>
      <c r="AK147" s="28"/>
      <c r="AM147" s="24">
        <v>1</v>
      </c>
      <c r="AN147" s="24">
        <v>1</v>
      </c>
      <c r="AO147" s="24">
        <v>1</v>
      </c>
      <c r="AP147" s="24">
        <v>1</v>
      </c>
      <c r="AQ147" s="26">
        <v>1</v>
      </c>
      <c r="AS147" s="26">
        <f t="shared" si="50"/>
        <v>0</v>
      </c>
      <c r="AT147" s="26">
        <f t="shared" si="51"/>
        <v>0</v>
      </c>
      <c r="AU147" s="26">
        <f t="shared" si="52"/>
        <v>0</v>
      </c>
      <c r="AV147" s="26"/>
      <c r="AW147" s="26"/>
      <c r="AY147" s="26">
        <f t="shared" si="53"/>
        <v>0</v>
      </c>
      <c r="BA147" s="42">
        <v>1</v>
      </c>
      <c r="BB147" s="80">
        <v>103</v>
      </c>
      <c r="BC147" s="11">
        <v>125</v>
      </c>
      <c r="BD147" s="10">
        <v>95.2</v>
      </c>
      <c r="BE147" s="10">
        <v>95.058064516128994</v>
      </c>
      <c r="BF147" s="10">
        <v>95</v>
      </c>
      <c r="BG147" s="10">
        <v>95.1</v>
      </c>
      <c r="BH147" s="10">
        <v>95</v>
      </c>
      <c r="BI147" s="36">
        <v>94</v>
      </c>
      <c r="BJ147" s="11">
        <v>94</v>
      </c>
      <c r="BK147" s="10">
        <v>95</v>
      </c>
      <c r="BL147" s="10">
        <v>95</v>
      </c>
      <c r="BM147" s="10">
        <v>95</v>
      </c>
      <c r="BN147" s="10">
        <v>95</v>
      </c>
      <c r="BO147" s="37">
        <v>95</v>
      </c>
      <c r="BP147" s="30"/>
      <c r="BQ147" s="26">
        <v>1</v>
      </c>
      <c r="BS147" s="77">
        <f t="shared" si="54"/>
        <v>0</v>
      </c>
      <c r="BT147" s="78">
        <f t="shared" si="55"/>
        <v>0</v>
      </c>
      <c r="BU147" s="78">
        <f t="shared" si="56"/>
        <v>0</v>
      </c>
      <c r="BV147" s="79" t="e">
        <f t="shared" si="57"/>
        <v>#DIV/0!</v>
      </c>
    </row>
    <row r="148" spans="1:74" ht="19.5" thickBot="1">
      <c r="A148" s="88">
        <v>173</v>
      </c>
      <c r="B148" s="86"/>
      <c r="C148" s="40"/>
      <c r="D148" s="40"/>
      <c r="E148" s="25">
        <v>0</v>
      </c>
      <c r="F148" s="91"/>
      <c r="G148" s="93"/>
      <c r="H148" s="92"/>
      <c r="I148" s="87">
        <f t="shared" si="49"/>
        <v>0</v>
      </c>
      <c r="J148" s="88">
        <v>86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48"/>
      <c r="AB148" s="27"/>
      <c r="AC148" s="28"/>
      <c r="AD148" s="39"/>
      <c r="AE148" s="49"/>
      <c r="AF148" s="27"/>
      <c r="AG148" s="28"/>
      <c r="AH148" s="39"/>
      <c r="AI148" s="49"/>
      <c r="AJ148" s="27"/>
      <c r="AK148" s="28"/>
      <c r="AM148" s="24">
        <v>1</v>
      </c>
      <c r="AN148" s="24">
        <v>1</v>
      </c>
      <c r="AO148" s="24">
        <v>1</v>
      </c>
      <c r="AP148" s="24">
        <v>1</v>
      </c>
      <c r="AQ148" s="26">
        <v>1</v>
      </c>
      <c r="AS148" s="26">
        <f t="shared" si="50"/>
        <v>0</v>
      </c>
      <c r="AT148" s="26">
        <f t="shared" si="51"/>
        <v>0</v>
      </c>
      <c r="AU148" s="26">
        <f t="shared" si="52"/>
        <v>0</v>
      </c>
      <c r="AV148" s="26"/>
      <c r="AW148" s="26"/>
      <c r="AY148" s="26">
        <f t="shared" si="53"/>
        <v>0</v>
      </c>
      <c r="BA148" s="42">
        <v>1</v>
      </c>
      <c r="BB148" s="80">
        <v>104</v>
      </c>
      <c r="BC148" s="11">
        <v>126</v>
      </c>
      <c r="BD148" s="10">
        <v>96.2</v>
      </c>
      <c r="BE148" s="10">
        <v>96.058064516128994</v>
      </c>
      <c r="BF148" s="10">
        <v>96</v>
      </c>
      <c r="BG148" s="10">
        <v>96.1</v>
      </c>
      <c r="BH148" s="10">
        <v>96</v>
      </c>
      <c r="BI148" s="36">
        <v>95</v>
      </c>
      <c r="BJ148" s="11">
        <v>95</v>
      </c>
      <c r="BK148" s="10">
        <v>96</v>
      </c>
      <c r="BL148" s="10">
        <v>96</v>
      </c>
      <c r="BM148" s="10">
        <v>96</v>
      </c>
      <c r="BN148" s="10">
        <v>96</v>
      </c>
      <c r="BO148" s="37">
        <v>96</v>
      </c>
      <c r="BP148" s="30"/>
      <c r="BQ148" s="26">
        <v>1</v>
      </c>
      <c r="BS148" s="77">
        <f t="shared" si="54"/>
        <v>0</v>
      </c>
      <c r="BT148" s="78">
        <f t="shared" si="55"/>
        <v>0</v>
      </c>
      <c r="BU148" s="78">
        <f t="shared" si="56"/>
        <v>0</v>
      </c>
      <c r="BV148" s="79" t="e">
        <f t="shared" si="57"/>
        <v>#DIV/0!</v>
      </c>
    </row>
    <row r="149" spans="1:74" ht="19.5" thickBot="1">
      <c r="A149" s="88">
        <v>174</v>
      </c>
      <c r="B149" s="86"/>
      <c r="C149" s="40"/>
      <c r="D149" s="40"/>
      <c r="E149" s="25">
        <v>0</v>
      </c>
      <c r="F149" s="91"/>
      <c r="G149" s="93"/>
      <c r="H149" s="92"/>
      <c r="I149" s="87">
        <f t="shared" si="49"/>
        <v>0</v>
      </c>
      <c r="J149" s="88">
        <v>87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48"/>
      <c r="AB149" s="27"/>
      <c r="AC149" s="28"/>
      <c r="AD149" s="39"/>
      <c r="AE149" s="49"/>
      <c r="AF149" s="27"/>
      <c r="AG149" s="28"/>
      <c r="AH149" s="39"/>
      <c r="AI149" s="49"/>
      <c r="AJ149" s="27"/>
      <c r="AK149" s="28"/>
      <c r="AM149" s="24">
        <v>1</v>
      </c>
      <c r="AN149" s="24">
        <v>1</v>
      </c>
      <c r="AO149" s="24">
        <v>1</v>
      </c>
      <c r="AP149" s="24">
        <v>1</v>
      </c>
      <c r="AQ149" s="26">
        <v>1</v>
      </c>
      <c r="AS149" s="26">
        <f t="shared" si="50"/>
        <v>0</v>
      </c>
      <c r="AT149" s="26">
        <f t="shared" si="51"/>
        <v>0</v>
      </c>
      <c r="AU149" s="26">
        <f t="shared" si="52"/>
        <v>0</v>
      </c>
      <c r="AV149" s="26"/>
      <c r="AW149" s="26"/>
      <c r="AY149" s="26">
        <f t="shared" si="53"/>
        <v>0</v>
      </c>
      <c r="BA149" s="42">
        <v>1</v>
      </c>
      <c r="BB149" s="80">
        <v>105</v>
      </c>
      <c r="BC149" s="11">
        <v>127</v>
      </c>
      <c r="BD149" s="10">
        <v>97.2</v>
      </c>
      <c r="BE149" s="10">
        <v>97.058064516128994</v>
      </c>
      <c r="BF149" s="10">
        <v>97</v>
      </c>
      <c r="BG149" s="10">
        <v>97.1</v>
      </c>
      <c r="BH149" s="10">
        <v>97</v>
      </c>
      <c r="BI149" s="36">
        <v>96</v>
      </c>
      <c r="BJ149" s="11">
        <v>96</v>
      </c>
      <c r="BK149" s="10">
        <v>97</v>
      </c>
      <c r="BL149" s="10">
        <v>97</v>
      </c>
      <c r="BM149" s="10">
        <v>97</v>
      </c>
      <c r="BN149" s="10">
        <v>97</v>
      </c>
      <c r="BO149" s="37">
        <v>97</v>
      </c>
      <c r="BP149" s="30"/>
      <c r="BQ149" s="26">
        <v>1</v>
      </c>
      <c r="BS149" s="77">
        <f t="shared" si="54"/>
        <v>0</v>
      </c>
      <c r="BT149" s="78">
        <f t="shared" si="55"/>
        <v>0</v>
      </c>
      <c r="BU149" s="78">
        <f t="shared" si="56"/>
        <v>0</v>
      </c>
      <c r="BV149" s="79" t="e">
        <f t="shared" si="57"/>
        <v>#DIV/0!</v>
      </c>
    </row>
    <row r="150" spans="1:74" ht="19.5" thickBot="1">
      <c r="A150" s="88">
        <v>175</v>
      </c>
      <c r="B150" s="86"/>
      <c r="C150" s="40"/>
      <c r="D150" s="40"/>
      <c r="E150" s="25">
        <v>0</v>
      </c>
      <c r="F150" s="91"/>
      <c r="G150" s="93"/>
      <c r="H150" s="92"/>
      <c r="I150" s="87">
        <f t="shared" si="49"/>
        <v>0</v>
      </c>
      <c r="J150" s="88">
        <v>88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48"/>
      <c r="AB150" s="27"/>
      <c r="AC150" s="28"/>
      <c r="AD150" s="39"/>
      <c r="AE150" s="49"/>
      <c r="AF150" s="27"/>
      <c r="AG150" s="28"/>
      <c r="AH150" s="39"/>
      <c r="AI150" s="49"/>
      <c r="AJ150" s="27"/>
      <c r="AK150" s="28"/>
      <c r="AM150" s="24">
        <v>1</v>
      </c>
      <c r="AN150" s="24">
        <v>1</v>
      </c>
      <c r="AO150" s="24">
        <v>1</v>
      </c>
      <c r="AP150" s="24">
        <v>1</v>
      </c>
      <c r="AQ150" s="26">
        <v>1</v>
      </c>
      <c r="AS150" s="26">
        <f t="shared" si="50"/>
        <v>0</v>
      </c>
      <c r="AT150" s="26">
        <f t="shared" si="51"/>
        <v>0</v>
      </c>
      <c r="AU150" s="26">
        <f t="shared" si="52"/>
        <v>0</v>
      </c>
      <c r="AV150" s="26"/>
      <c r="AW150" s="26"/>
      <c r="AY150" s="26">
        <f t="shared" si="53"/>
        <v>0</v>
      </c>
      <c r="BA150" s="42">
        <v>1</v>
      </c>
      <c r="BB150" s="80">
        <v>106</v>
      </c>
      <c r="BC150" s="11">
        <v>128</v>
      </c>
      <c r="BD150" s="10">
        <v>98.2</v>
      </c>
      <c r="BE150" s="10">
        <v>98.058064516128994</v>
      </c>
      <c r="BF150" s="10">
        <v>98</v>
      </c>
      <c r="BG150" s="10">
        <v>98.1</v>
      </c>
      <c r="BH150" s="10">
        <v>98</v>
      </c>
      <c r="BI150" s="36">
        <v>97</v>
      </c>
      <c r="BJ150" s="11">
        <v>97</v>
      </c>
      <c r="BK150" s="10">
        <v>98</v>
      </c>
      <c r="BL150" s="10">
        <v>98</v>
      </c>
      <c r="BM150" s="10">
        <v>98</v>
      </c>
      <c r="BN150" s="10">
        <v>98</v>
      </c>
      <c r="BO150" s="37">
        <v>98</v>
      </c>
      <c r="BP150" s="30"/>
      <c r="BQ150" s="26">
        <v>1</v>
      </c>
      <c r="BS150" s="77">
        <f t="shared" si="54"/>
        <v>0</v>
      </c>
      <c r="BT150" s="78">
        <f t="shared" si="55"/>
        <v>0</v>
      </c>
      <c r="BU150" s="78">
        <f t="shared" si="56"/>
        <v>0</v>
      </c>
      <c r="BV150" s="79" t="e">
        <f t="shared" si="57"/>
        <v>#DIV/0!</v>
      </c>
    </row>
    <row r="151" spans="1:74" ht="19.5" thickBot="1">
      <c r="A151" s="88">
        <v>176</v>
      </c>
      <c r="B151" s="86"/>
      <c r="C151" s="40"/>
      <c r="D151" s="40"/>
      <c r="E151" s="25">
        <v>0</v>
      </c>
      <c r="F151" s="91"/>
      <c r="G151" s="93"/>
      <c r="H151" s="92"/>
      <c r="I151" s="87">
        <f t="shared" si="49"/>
        <v>0</v>
      </c>
      <c r="J151" s="88">
        <v>89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48"/>
      <c r="AB151" s="27"/>
      <c r="AC151" s="28"/>
      <c r="AD151" s="39"/>
      <c r="AE151" s="49"/>
      <c r="AF151" s="27"/>
      <c r="AG151" s="28"/>
      <c r="AH151" s="39"/>
      <c r="AI151" s="49"/>
      <c r="AJ151" s="27"/>
      <c r="AK151" s="28"/>
      <c r="AM151" s="24">
        <v>1</v>
      </c>
      <c r="AN151" s="24">
        <v>1</v>
      </c>
      <c r="AO151" s="24">
        <v>1</v>
      </c>
      <c r="AP151" s="24">
        <v>1</v>
      </c>
      <c r="AQ151" s="26">
        <v>1</v>
      </c>
      <c r="AS151" s="26">
        <f t="shared" si="50"/>
        <v>0</v>
      </c>
      <c r="AT151" s="26">
        <f t="shared" si="51"/>
        <v>0</v>
      </c>
      <c r="AU151" s="26">
        <f t="shared" si="52"/>
        <v>0</v>
      </c>
      <c r="AV151" s="26"/>
      <c r="AW151" s="26"/>
      <c r="AY151" s="26">
        <f t="shared" si="53"/>
        <v>0</v>
      </c>
      <c r="BA151" s="42">
        <v>1</v>
      </c>
      <c r="BB151" s="80">
        <v>107</v>
      </c>
      <c r="BC151" s="11">
        <v>129</v>
      </c>
      <c r="BD151" s="10">
        <v>99.2</v>
      </c>
      <c r="BE151" s="10">
        <v>99.058064516128994</v>
      </c>
      <c r="BF151" s="10">
        <v>99</v>
      </c>
      <c r="BG151" s="10">
        <v>99.1</v>
      </c>
      <c r="BH151" s="10">
        <v>99</v>
      </c>
      <c r="BI151" s="36">
        <v>98</v>
      </c>
      <c r="BJ151" s="11">
        <v>98</v>
      </c>
      <c r="BK151" s="10">
        <v>99</v>
      </c>
      <c r="BL151" s="10">
        <v>99</v>
      </c>
      <c r="BM151" s="10">
        <v>99</v>
      </c>
      <c r="BN151" s="10">
        <v>99</v>
      </c>
      <c r="BO151" s="37">
        <v>99</v>
      </c>
      <c r="BP151" s="30"/>
      <c r="BQ151" s="26">
        <v>1</v>
      </c>
      <c r="BS151" s="77">
        <f t="shared" si="54"/>
        <v>0</v>
      </c>
      <c r="BT151" s="78">
        <f t="shared" si="55"/>
        <v>0</v>
      </c>
      <c r="BU151" s="78">
        <f t="shared" si="56"/>
        <v>0</v>
      </c>
      <c r="BV151" s="79" t="e">
        <f t="shared" si="57"/>
        <v>#DIV/0!</v>
      </c>
    </row>
    <row r="152" spans="1:74" ht="19.5" thickBot="1">
      <c r="A152" s="88">
        <v>177</v>
      </c>
      <c r="B152" s="86"/>
      <c r="C152" s="40"/>
      <c r="D152" s="40"/>
      <c r="E152" s="25">
        <v>0</v>
      </c>
      <c r="F152" s="91"/>
      <c r="G152" s="93"/>
      <c r="H152" s="92"/>
      <c r="I152" s="87">
        <f t="shared" si="49"/>
        <v>0</v>
      </c>
      <c r="J152" s="88">
        <v>90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48"/>
      <c r="AB152" s="27"/>
      <c r="AC152" s="28"/>
      <c r="AD152" s="39"/>
      <c r="AE152" s="49"/>
      <c r="AF152" s="27"/>
      <c r="AG152" s="28"/>
      <c r="AH152" s="39"/>
      <c r="AI152" s="49"/>
      <c r="AJ152" s="27"/>
      <c r="AK152" s="28"/>
      <c r="AM152" s="24">
        <v>1</v>
      </c>
      <c r="AN152" s="24">
        <v>1</v>
      </c>
      <c r="AO152" s="24">
        <v>1</v>
      </c>
      <c r="AP152" s="24">
        <v>1</v>
      </c>
      <c r="AQ152" s="26">
        <v>1</v>
      </c>
      <c r="AS152" s="26">
        <f t="shared" si="50"/>
        <v>0</v>
      </c>
      <c r="AT152" s="26">
        <f t="shared" si="51"/>
        <v>0</v>
      </c>
      <c r="AU152" s="26">
        <f t="shared" si="52"/>
        <v>0</v>
      </c>
      <c r="AV152" s="26"/>
      <c r="AW152" s="26"/>
      <c r="AY152" s="26">
        <f t="shared" si="53"/>
        <v>0</v>
      </c>
      <c r="BA152" s="42">
        <v>1</v>
      </c>
      <c r="BB152" s="80">
        <v>108</v>
      </c>
      <c r="BC152" s="11">
        <v>130</v>
      </c>
      <c r="BD152" s="10">
        <v>100.2</v>
      </c>
      <c r="BE152" s="10">
        <v>100.05806451612899</v>
      </c>
      <c r="BF152" s="10">
        <v>100</v>
      </c>
      <c r="BG152" s="10">
        <v>100.1</v>
      </c>
      <c r="BH152" s="10">
        <v>100</v>
      </c>
      <c r="BI152" s="36">
        <v>99</v>
      </c>
      <c r="BJ152" s="11">
        <v>99</v>
      </c>
      <c r="BK152" s="10">
        <v>100</v>
      </c>
      <c r="BL152" s="10">
        <v>100</v>
      </c>
      <c r="BM152" s="10">
        <v>100</v>
      </c>
      <c r="BN152" s="10">
        <v>100</v>
      </c>
      <c r="BO152" s="37">
        <v>100</v>
      </c>
      <c r="BP152" s="30"/>
      <c r="BQ152" s="26">
        <v>1</v>
      </c>
      <c r="BS152" s="77">
        <f t="shared" si="54"/>
        <v>0</v>
      </c>
      <c r="BT152" s="78">
        <f t="shared" si="55"/>
        <v>0</v>
      </c>
      <c r="BU152" s="78">
        <f t="shared" si="56"/>
        <v>0</v>
      </c>
      <c r="BV152" s="79" t="e">
        <f t="shared" si="57"/>
        <v>#DIV/0!</v>
      </c>
    </row>
    <row r="153" spans="1:74" ht="19.5" thickBot="1">
      <c r="A153" s="88">
        <v>178</v>
      </c>
      <c r="B153" s="86"/>
      <c r="C153" s="40"/>
      <c r="D153" s="40"/>
      <c r="E153" s="25">
        <v>0</v>
      </c>
      <c r="F153" s="91"/>
      <c r="G153" s="93"/>
      <c r="H153" s="92"/>
      <c r="I153" s="87">
        <f t="shared" si="49"/>
        <v>0</v>
      </c>
      <c r="J153" s="88">
        <v>91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48"/>
      <c r="AB153" s="27"/>
      <c r="AC153" s="28"/>
      <c r="AD153" s="39"/>
      <c r="AE153" s="49"/>
      <c r="AF153" s="27"/>
      <c r="AG153" s="28"/>
      <c r="AH153" s="39"/>
      <c r="AI153" s="49"/>
      <c r="AJ153" s="27"/>
      <c r="AK153" s="28"/>
      <c r="AM153" s="24">
        <v>1</v>
      </c>
      <c r="AN153" s="24">
        <v>1</v>
      </c>
      <c r="AO153" s="24">
        <v>1</v>
      </c>
      <c r="AP153" s="24">
        <v>1</v>
      </c>
      <c r="AQ153" s="26">
        <v>1</v>
      </c>
      <c r="AS153" s="26">
        <f t="shared" si="50"/>
        <v>0</v>
      </c>
      <c r="AT153" s="26">
        <f t="shared" si="51"/>
        <v>0</v>
      </c>
      <c r="AU153" s="26">
        <f t="shared" si="52"/>
        <v>0</v>
      </c>
      <c r="AV153" s="26"/>
      <c r="AW153" s="26"/>
      <c r="AY153" s="26">
        <f t="shared" si="53"/>
        <v>0</v>
      </c>
      <c r="BA153" s="42">
        <v>1</v>
      </c>
      <c r="BB153" s="80">
        <v>109</v>
      </c>
      <c r="BC153" s="11">
        <v>131</v>
      </c>
      <c r="BD153" s="10">
        <v>101.2</v>
      </c>
      <c r="BE153" s="10">
        <v>101.05806451612899</v>
      </c>
      <c r="BF153" s="10">
        <v>101</v>
      </c>
      <c r="BG153" s="10">
        <v>101.1</v>
      </c>
      <c r="BH153" s="10">
        <v>101</v>
      </c>
      <c r="BI153" s="36">
        <v>100</v>
      </c>
      <c r="BJ153" s="11">
        <v>100</v>
      </c>
      <c r="BK153" s="10">
        <v>101</v>
      </c>
      <c r="BL153" s="10">
        <v>101</v>
      </c>
      <c r="BM153" s="10">
        <v>101</v>
      </c>
      <c r="BN153" s="10">
        <v>101</v>
      </c>
      <c r="BO153" s="37">
        <v>101</v>
      </c>
      <c r="BP153" s="30"/>
      <c r="BQ153" s="26">
        <v>1</v>
      </c>
      <c r="BS153" s="77">
        <f t="shared" si="54"/>
        <v>0</v>
      </c>
      <c r="BT153" s="78">
        <f t="shared" si="55"/>
        <v>0</v>
      </c>
      <c r="BU153" s="78">
        <f t="shared" si="56"/>
        <v>0</v>
      </c>
      <c r="BV153" s="79" t="e">
        <f t="shared" si="57"/>
        <v>#DIV/0!</v>
      </c>
    </row>
    <row r="154" spans="1:74" ht="19.5" thickBot="1">
      <c r="A154" s="88">
        <v>179</v>
      </c>
      <c r="B154" s="86"/>
      <c r="C154" s="40"/>
      <c r="D154" s="40"/>
      <c r="E154" s="25">
        <v>0</v>
      </c>
      <c r="F154" s="91"/>
      <c r="G154" s="93"/>
      <c r="H154" s="92"/>
      <c r="I154" s="87">
        <f t="shared" si="49"/>
        <v>0</v>
      </c>
      <c r="J154" s="88">
        <v>92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48"/>
      <c r="AB154" s="27"/>
      <c r="AC154" s="28"/>
      <c r="AD154" s="39"/>
      <c r="AE154" s="49"/>
      <c r="AF154" s="27"/>
      <c r="AG154" s="28"/>
      <c r="AH154" s="39"/>
      <c r="AI154" s="49"/>
      <c r="AJ154" s="27"/>
      <c r="AK154" s="28"/>
      <c r="AM154" s="24">
        <v>1</v>
      </c>
      <c r="AN154" s="24">
        <v>1</v>
      </c>
      <c r="AO154" s="24">
        <v>1</v>
      </c>
      <c r="AP154" s="24">
        <v>1</v>
      </c>
      <c r="AQ154" s="26">
        <v>1</v>
      </c>
      <c r="AS154" s="26">
        <f t="shared" si="50"/>
        <v>0</v>
      </c>
      <c r="AT154" s="26">
        <f t="shared" si="51"/>
        <v>0</v>
      </c>
      <c r="AU154" s="26">
        <f t="shared" si="52"/>
        <v>0</v>
      </c>
      <c r="AV154" s="26"/>
      <c r="AW154" s="26"/>
      <c r="AY154" s="26">
        <f t="shared" si="53"/>
        <v>0</v>
      </c>
      <c r="BA154" s="42">
        <v>1</v>
      </c>
      <c r="BB154" s="80">
        <v>110</v>
      </c>
      <c r="BC154" s="11">
        <v>132</v>
      </c>
      <c r="BD154" s="10">
        <v>102.2</v>
      </c>
      <c r="BE154" s="10">
        <v>102.05806451612899</v>
      </c>
      <c r="BF154" s="10">
        <v>102</v>
      </c>
      <c r="BG154" s="10">
        <v>102.1</v>
      </c>
      <c r="BH154" s="10">
        <v>102</v>
      </c>
      <c r="BI154" s="36">
        <v>101</v>
      </c>
      <c r="BJ154" s="11">
        <v>101</v>
      </c>
      <c r="BK154" s="10">
        <v>102</v>
      </c>
      <c r="BL154" s="10">
        <v>102</v>
      </c>
      <c r="BM154" s="10">
        <v>102</v>
      </c>
      <c r="BN154" s="10">
        <v>102</v>
      </c>
      <c r="BO154" s="37">
        <v>102</v>
      </c>
      <c r="BP154" s="30"/>
      <c r="BQ154" s="26">
        <v>1</v>
      </c>
      <c r="BS154" s="77">
        <f t="shared" si="54"/>
        <v>0</v>
      </c>
      <c r="BT154" s="78">
        <f t="shared" si="55"/>
        <v>0</v>
      </c>
      <c r="BU154" s="78">
        <f t="shared" si="56"/>
        <v>0</v>
      </c>
      <c r="BV154" s="79" t="e">
        <f t="shared" si="57"/>
        <v>#DIV/0!</v>
      </c>
    </row>
    <row r="155" spans="1:74" ht="19.5" thickBot="1">
      <c r="A155" s="88">
        <v>180</v>
      </c>
      <c r="B155" s="86"/>
      <c r="C155" s="40"/>
      <c r="D155" s="40"/>
      <c r="E155" s="25">
        <v>0</v>
      </c>
      <c r="F155" s="91"/>
      <c r="G155" s="93"/>
      <c r="H155" s="92"/>
      <c r="I155" s="87">
        <f t="shared" si="49"/>
        <v>0</v>
      </c>
      <c r="J155" s="88">
        <v>93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48"/>
      <c r="AB155" s="27"/>
      <c r="AC155" s="28"/>
      <c r="AD155" s="39"/>
      <c r="AE155" s="49"/>
      <c r="AF155" s="27"/>
      <c r="AG155" s="28"/>
      <c r="AH155" s="39"/>
      <c r="AI155" s="49"/>
      <c r="AJ155" s="27"/>
      <c r="AK155" s="28"/>
      <c r="AM155" s="24">
        <v>1</v>
      </c>
      <c r="AN155" s="24">
        <v>1</v>
      </c>
      <c r="AO155" s="24">
        <v>1</v>
      </c>
      <c r="AP155" s="24">
        <v>1</v>
      </c>
      <c r="AQ155" s="26">
        <v>1</v>
      </c>
      <c r="AS155" s="26">
        <f t="shared" si="50"/>
        <v>0</v>
      </c>
      <c r="AT155" s="26">
        <f t="shared" si="51"/>
        <v>0</v>
      </c>
      <c r="AU155" s="26">
        <f t="shared" si="52"/>
        <v>0</v>
      </c>
      <c r="AV155" s="26"/>
      <c r="AW155" s="26"/>
      <c r="AY155" s="26">
        <f t="shared" si="53"/>
        <v>0</v>
      </c>
      <c r="BA155" s="42">
        <v>1</v>
      </c>
      <c r="BB155" s="80">
        <v>111</v>
      </c>
      <c r="BC155" s="11">
        <v>133</v>
      </c>
      <c r="BD155" s="10">
        <v>103.2</v>
      </c>
      <c r="BE155" s="10">
        <v>103.05806451612899</v>
      </c>
      <c r="BF155" s="10">
        <v>103</v>
      </c>
      <c r="BG155" s="10">
        <v>103.1</v>
      </c>
      <c r="BH155" s="10">
        <v>103</v>
      </c>
      <c r="BI155" s="36">
        <v>102</v>
      </c>
      <c r="BJ155" s="11">
        <v>102</v>
      </c>
      <c r="BK155" s="10">
        <v>103</v>
      </c>
      <c r="BL155" s="10">
        <v>103</v>
      </c>
      <c r="BM155" s="10">
        <v>103</v>
      </c>
      <c r="BN155" s="10">
        <v>103</v>
      </c>
      <c r="BO155" s="37">
        <v>103</v>
      </c>
      <c r="BP155" s="30"/>
      <c r="BQ155" s="26">
        <v>1</v>
      </c>
      <c r="BS155" s="77">
        <f t="shared" si="54"/>
        <v>0</v>
      </c>
      <c r="BT155" s="78">
        <f t="shared" si="55"/>
        <v>0</v>
      </c>
      <c r="BU155" s="78">
        <f t="shared" si="56"/>
        <v>0</v>
      </c>
      <c r="BV155" s="79" t="e">
        <f t="shared" si="57"/>
        <v>#DIV/0!</v>
      </c>
    </row>
    <row r="156" spans="1:74" ht="19.5" thickBot="1">
      <c r="A156" s="88">
        <v>181</v>
      </c>
      <c r="B156" s="86"/>
      <c r="C156" s="40"/>
      <c r="D156" s="40"/>
      <c r="E156" s="25">
        <v>0</v>
      </c>
      <c r="F156" s="91"/>
      <c r="G156" s="93"/>
      <c r="H156" s="92"/>
      <c r="I156" s="87">
        <f t="shared" si="49"/>
        <v>0</v>
      </c>
      <c r="J156" s="88">
        <v>94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48"/>
      <c r="AB156" s="27"/>
      <c r="AC156" s="28"/>
      <c r="AD156" s="39"/>
      <c r="AE156" s="49"/>
      <c r="AF156" s="27"/>
      <c r="AG156" s="28"/>
      <c r="AH156" s="39"/>
      <c r="AI156" s="49"/>
      <c r="AJ156" s="27"/>
      <c r="AK156" s="28"/>
      <c r="AM156" s="24">
        <v>1</v>
      </c>
      <c r="AN156" s="24">
        <v>1</v>
      </c>
      <c r="AO156" s="24">
        <v>1</v>
      </c>
      <c r="AP156" s="24">
        <v>1</v>
      </c>
      <c r="AQ156" s="26">
        <v>1</v>
      </c>
      <c r="AS156" s="26">
        <f t="shared" si="50"/>
        <v>0</v>
      </c>
      <c r="AT156" s="26">
        <f t="shared" si="51"/>
        <v>0</v>
      </c>
      <c r="AU156" s="26">
        <f t="shared" si="52"/>
        <v>0</v>
      </c>
      <c r="AV156" s="26"/>
      <c r="AW156" s="26"/>
      <c r="AY156" s="26">
        <f t="shared" si="53"/>
        <v>0</v>
      </c>
      <c r="BA156" s="42">
        <v>1</v>
      </c>
      <c r="BB156" s="80">
        <v>112</v>
      </c>
      <c r="BC156" s="11">
        <v>134</v>
      </c>
      <c r="BD156" s="10">
        <v>104.2</v>
      </c>
      <c r="BE156" s="10">
        <v>104.05806451612899</v>
      </c>
      <c r="BF156" s="10">
        <v>104</v>
      </c>
      <c r="BG156" s="10">
        <v>104.1</v>
      </c>
      <c r="BH156" s="10">
        <v>104</v>
      </c>
      <c r="BI156" s="36">
        <v>103</v>
      </c>
      <c r="BJ156" s="11">
        <v>103</v>
      </c>
      <c r="BK156" s="10">
        <v>104</v>
      </c>
      <c r="BL156" s="10">
        <v>104</v>
      </c>
      <c r="BM156" s="10">
        <v>104</v>
      </c>
      <c r="BN156" s="10">
        <v>104</v>
      </c>
      <c r="BO156" s="37">
        <v>104</v>
      </c>
      <c r="BP156" s="30"/>
      <c r="BQ156" s="26">
        <v>1</v>
      </c>
      <c r="BS156" s="77">
        <f t="shared" si="54"/>
        <v>0</v>
      </c>
      <c r="BT156" s="78">
        <f t="shared" si="55"/>
        <v>0</v>
      </c>
      <c r="BU156" s="78">
        <f t="shared" si="56"/>
        <v>0</v>
      </c>
      <c r="BV156" s="79" t="e">
        <f t="shared" si="57"/>
        <v>#DIV/0!</v>
      </c>
    </row>
    <row r="157" spans="1:74" ht="19.5" thickBot="1">
      <c r="A157" s="88">
        <v>182</v>
      </c>
      <c r="B157" s="86"/>
      <c r="C157" s="40"/>
      <c r="D157" s="40"/>
      <c r="E157" s="25">
        <v>0</v>
      </c>
      <c r="F157" s="91"/>
      <c r="G157" s="93"/>
      <c r="H157" s="92"/>
      <c r="I157" s="87">
        <f t="shared" si="49"/>
        <v>0</v>
      </c>
      <c r="J157" s="88">
        <v>95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48"/>
      <c r="AB157" s="27"/>
      <c r="AC157" s="28"/>
      <c r="AD157" s="39"/>
      <c r="AE157" s="49"/>
      <c r="AF157" s="27"/>
      <c r="AG157" s="28"/>
      <c r="AH157" s="39"/>
      <c r="AI157" s="49"/>
      <c r="AJ157" s="27"/>
      <c r="AK157" s="28"/>
      <c r="AM157" s="24">
        <v>1</v>
      </c>
      <c r="AN157" s="24">
        <v>1</v>
      </c>
      <c r="AO157" s="24">
        <v>1</v>
      </c>
      <c r="AP157" s="24">
        <v>1</v>
      </c>
      <c r="AQ157" s="26">
        <v>1</v>
      </c>
      <c r="AS157" s="26">
        <f t="shared" si="50"/>
        <v>0</v>
      </c>
      <c r="AT157" s="26">
        <f t="shared" si="51"/>
        <v>0</v>
      </c>
      <c r="AU157" s="26">
        <f t="shared" si="52"/>
        <v>0</v>
      </c>
      <c r="AV157" s="26"/>
      <c r="AW157" s="26"/>
      <c r="AY157" s="26">
        <f t="shared" si="53"/>
        <v>0</v>
      </c>
      <c r="BA157" s="42">
        <v>1</v>
      </c>
      <c r="BB157" s="80">
        <v>113</v>
      </c>
      <c r="BC157" s="11">
        <v>135</v>
      </c>
      <c r="BD157" s="10">
        <v>105.2</v>
      </c>
      <c r="BE157" s="10">
        <v>105.05806451612899</v>
      </c>
      <c r="BF157" s="10">
        <v>105</v>
      </c>
      <c r="BG157" s="10">
        <v>105.1</v>
      </c>
      <c r="BH157" s="10">
        <v>105</v>
      </c>
      <c r="BI157" s="36">
        <v>104</v>
      </c>
      <c r="BJ157" s="11">
        <v>104</v>
      </c>
      <c r="BK157" s="10">
        <v>105</v>
      </c>
      <c r="BL157" s="10">
        <v>105</v>
      </c>
      <c r="BM157" s="10">
        <v>105</v>
      </c>
      <c r="BN157" s="10">
        <v>105</v>
      </c>
      <c r="BO157" s="37">
        <v>105</v>
      </c>
      <c r="BP157" s="30"/>
      <c r="BQ157" s="26">
        <v>1</v>
      </c>
      <c r="BS157" s="77">
        <f t="shared" si="54"/>
        <v>0</v>
      </c>
      <c r="BT157" s="78">
        <f t="shared" si="55"/>
        <v>0</v>
      </c>
      <c r="BU157" s="78">
        <f t="shared" si="56"/>
        <v>0</v>
      </c>
      <c r="BV157" s="79" t="e">
        <f t="shared" si="57"/>
        <v>#DIV/0!</v>
      </c>
    </row>
    <row r="158" spans="1:74" ht="19.5" thickBot="1">
      <c r="A158" s="88">
        <v>183</v>
      </c>
      <c r="B158" s="86"/>
      <c r="C158" s="40"/>
      <c r="D158" s="40"/>
      <c r="E158" s="25">
        <v>0</v>
      </c>
      <c r="F158" s="91"/>
      <c r="G158" s="93"/>
      <c r="H158" s="92"/>
      <c r="I158" s="87">
        <f t="shared" si="49"/>
        <v>0</v>
      </c>
      <c r="J158" s="88">
        <v>96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48"/>
      <c r="AB158" s="27"/>
      <c r="AC158" s="28"/>
      <c r="AD158" s="39"/>
      <c r="AE158" s="49"/>
      <c r="AF158" s="27"/>
      <c r="AG158" s="28"/>
      <c r="AH158" s="39"/>
      <c r="AI158" s="49"/>
      <c r="AJ158" s="27"/>
      <c r="AK158" s="28"/>
      <c r="AM158" s="24">
        <v>1</v>
      </c>
      <c r="AN158" s="24">
        <v>1</v>
      </c>
      <c r="AO158" s="24">
        <v>1</v>
      </c>
      <c r="AP158" s="24">
        <v>1</v>
      </c>
      <c r="AQ158" s="26">
        <v>1</v>
      </c>
      <c r="AS158" s="26">
        <f t="shared" si="50"/>
        <v>0</v>
      </c>
      <c r="AT158" s="26">
        <f t="shared" si="51"/>
        <v>0</v>
      </c>
      <c r="AU158" s="26">
        <f t="shared" si="52"/>
        <v>0</v>
      </c>
      <c r="AV158" s="26"/>
      <c r="AW158" s="26"/>
      <c r="AY158" s="26">
        <f t="shared" si="53"/>
        <v>0</v>
      </c>
      <c r="BA158" s="42">
        <v>1</v>
      </c>
      <c r="BB158" s="80">
        <v>114</v>
      </c>
      <c r="BC158" s="11">
        <v>136</v>
      </c>
      <c r="BD158" s="10">
        <v>106.2</v>
      </c>
      <c r="BE158" s="10">
        <v>106.05806451612899</v>
      </c>
      <c r="BF158" s="10">
        <v>106</v>
      </c>
      <c r="BG158" s="10">
        <v>106.1</v>
      </c>
      <c r="BH158" s="10">
        <v>106</v>
      </c>
      <c r="BI158" s="36">
        <v>105</v>
      </c>
      <c r="BJ158" s="11">
        <v>105</v>
      </c>
      <c r="BK158" s="10">
        <v>106</v>
      </c>
      <c r="BL158" s="10">
        <v>106</v>
      </c>
      <c r="BM158" s="10">
        <v>106</v>
      </c>
      <c r="BN158" s="10">
        <v>106</v>
      </c>
      <c r="BO158" s="37">
        <v>106</v>
      </c>
      <c r="BP158" s="30"/>
      <c r="BQ158" s="26">
        <v>1</v>
      </c>
      <c r="BS158" s="77">
        <f t="shared" si="54"/>
        <v>0</v>
      </c>
      <c r="BT158" s="78">
        <f t="shared" si="55"/>
        <v>0</v>
      </c>
      <c r="BU158" s="78">
        <f t="shared" si="56"/>
        <v>0</v>
      </c>
      <c r="BV158" s="79" t="e">
        <f t="shared" si="57"/>
        <v>#DIV/0!</v>
      </c>
    </row>
    <row r="159" spans="1:74" ht="19.5" thickBot="1">
      <c r="A159" s="88">
        <v>184</v>
      </c>
      <c r="B159" s="86"/>
      <c r="C159" s="40"/>
      <c r="D159" s="40"/>
      <c r="E159" s="25">
        <v>0</v>
      </c>
      <c r="F159" s="91"/>
      <c r="G159" s="93"/>
      <c r="H159" s="92"/>
      <c r="I159" s="87">
        <f t="shared" si="49"/>
        <v>0</v>
      </c>
      <c r="J159" s="88">
        <v>97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48"/>
      <c r="AB159" s="27"/>
      <c r="AC159" s="28"/>
      <c r="AD159" s="39"/>
      <c r="AE159" s="49"/>
      <c r="AF159" s="27"/>
      <c r="AG159" s="28"/>
      <c r="AH159" s="39"/>
      <c r="AI159" s="49"/>
      <c r="AJ159" s="27"/>
      <c r="AK159" s="28"/>
      <c r="AM159" s="24">
        <v>1</v>
      </c>
      <c r="AN159" s="24">
        <v>1</v>
      </c>
      <c r="AO159" s="24">
        <v>1</v>
      </c>
      <c r="AP159" s="24">
        <v>1</v>
      </c>
      <c r="AQ159" s="26">
        <v>1</v>
      </c>
      <c r="AS159" s="26">
        <f t="shared" si="50"/>
        <v>0</v>
      </c>
      <c r="AT159" s="26">
        <f t="shared" si="51"/>
        <v>0</v>
      </c>
      <c r="AU159" s="26">
        <f t="shared" si="52"/>
        <v>0</v>
      </c>
      <c r="AV159" s="26"/>
      <c r="AW159" s="26"/>
      <c r="AY159" s="26">
        <f t="shared" si="53"/>
        <v>0</v>
      </c>
      <c r="BA159" s="42">
        <v>1</v>
      </c>
      <c r="BB159" s="80">
        <v>115</v>
      </c>
      <c r="BC159" s="11">
        <v>137</v>
      </c>
      <c r="BD159" s="10">
        <v>107.2</v>
      </c>
      <c r="BE159" s="10">
        <v>107.05806451612899</v>
      </c>
      <c r="BF159" s="10">
        <v>107</v>
      </c>
      <c r="BG159" s="10">
        <v>107.1</v>
      </c>
      <c r="BH159" s="10">
        <v>107</v>
      </c>
      <c r="BI159" s="36">
        <v>106</v>
      </c>
      <c r="BJ159" s="11">
        <v>106</v>
      </c>
      <c r="BK159" s="10">
        <v>107</v>
      </c>
      <c r="BL159" s="10">
        <v>107</v>
      </c>
      <c r="BM159" s="10">
        <v>107</v>
      </c>
      <c r="BN159" s="10">
        <v>107</v>
      </c>
      <c r="BO159" s="37">
        <v>107</v>
      </c>
      <c r="BP159" s="30"/>
      <c r="BQ159" s="26">
        <v>1</v>
      </c>
      <c r="BS159" s="77">
        <f t="shared" si="54"/>
        <v>0</v>
      </c>
      <c r="BT159" s="78">
        <f t="shared" si="55"/>
        <v>0</v>
      </c>
      <c r="BU159" s="78">
        <f t="shared" si="56"/>
        <v>0</v>
      </c>
      <c r="BV159" s="79" t="e">
        <f t="shared" si="57"/>
        <v>#DIV/0!</v>
      </c>
    </row>
    <row r="160" spans="1:74" ht="19.5" thickBot="1">
      <c r="A160" s="88">
        <v>185</v>
      </c>
      <c r="B160" s="86"/>
      <c r="C160" s="40"/>
      <c r="D160" s="40"/>
      <c r="E160" s="25">
        <v>0</v>
      </c>
      <c r="F160" s="91"/>
      <c r="G160" s="93"/>
      <c r="H160" s="92"/>
      <c r="I160" s="87">
        <f t="shared" si="49"/>
        <v>0</v>
      </c>
      <c r="J160" s="88">
        <v>98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48"/>
      <c r="AB160" s="27"/>
      <c r="AC160" s="28"/>
      <c r="AD160" s="39"/>
      <c r="AE160" s="49"/>
      <c r="AF160" s="27"/>
      <c r="AG160" s="28"/>
      <c r="AH160" s="39"/>
      <c r="AI160" s="49"/>
      <c r="AJ160" s="27"/>
      <c r="AK160" s="28"/>
      <c r="AM160" s="24">
        <v>1</v>
      </c>
      <c r="AN160" s="24">
        <v>1</v>
      </c>
      <c r="AO160" s="24">
        <v>1</v>
      </c>
      <c r="AP160" s="24">
        <v>1</v>
      </c>
      <c r="AQ160" s="26">
        <v>1</v>
      </c>
      <c r="AS160" s="26">
        <f t="shared" si="50"/>
        <v>0</v>
      </c>
      <c r="AT160" s="26">
        <f t="shared" si="51"/>
        <v>0</v>
      </c>
      <c r="AU160" s="26">
        <f t="shared" si="52"/>
        <v>0</v>
      </c>
      <c r="AV160" s="26"/>
      <c r="AW160" s="26"/>
      <c r="AY160" s="26">
        <f t="shared" si="53"/>
        <v>0</v>
      </c>
      <c r="BA160" s="42">
        <v>1</v>
      </c>
      <c r="BB160" s="80">
        <v>116</v>
      </c>
      <c r="BC160" s="11">
        <v>138</v>
      </c>
      <c r="BD160" s="10">
        <v>108.2</v>
      </c>
      <c r="BE160" s="10">
        <v>108.05806451612899</v>
      </c>
      <c r="BF160" s="10">
        <v>108</v>
      </c>
      <c r="BG160" s="10">
        <v>108.1</v>
      </c>
      <c r="BH160" s="10">
        <v>108</v>
      </c>
      <c r="BI160" s="36">
        <v>107</v>
      </c>
      <c r="BJ160" s="11">
        <v>107</v>
      </c>
      <c r="BK160" s="10">
        <v>108</v>
      </c>
      <c r="BL160" s="10">
        <v>108</v>
      </c>
      <c r="BM160" s="10">
        <v>108</v>
      </c>
      <c r="BN160" s="10">
        <v>108</v>
      </c>
      <c r="BO160" s="37">
        <v>108</v>
      </c>
      <c r="BP160" s="30"/>
      <c r="BQ160" s="26">
        <v>1</v>
      </c>
      <c r="BS160" s="77">
        <f t="shared" si="54"/>
        <v>0</v>
      </c>
      <c r="BT160" s="78">
        <f t="shared" si="55"/>
        <v>0</v>
      </c>
      <c r="BU160" s="78">
        <f t="shared" si="56"/>
        <v>0</v>
      </c>
      <c r="BV160" s="79" t="e">
        <f t="shared" si="57"/>
        <v>#DIV/0!</v>
      </c>
    </row>
    <row r="161" spans="1:74" ht="19.5" thickBot="1">
      <c r="A161" s="88">
        <v>186</v>
      </c>
      <c r="B161" s="86"/>
      <c r="C161" s="40"/>
      <c r="D161" s="40"/>
      <c r="E161" s="25">
        <v>0</v>
      </c>
      <c r="F161" s="91"/>
      <c r="G161" s="93"/>
      <c r="H161" s="92"/>
      <c r="I161" s="87">
        <f t="shared" si="49"/>
        <v>0</v>
      </c>
      <c r="J161" s="88">
        <v>99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48"/>
      <c r="AB161" s="27"/>
      <c r="AC161" s="28"/>
      <c r="AD161" s="39"/>
      <c r="AE161" s="49"/>
      <c r="AF161" s="27"/>
      <c r="AG161" s="28"/>
      <c r="AH161" s="39"/>
      <c r="AI161" s="49"/>
      <c r="AJ161" s="27"/>
      <c r="AK161" s="28"/>
      <c r="AM161" s="24">
        <v>1</v>
      </c>
      <c r="AN161" s="24">
        <v>1</v>
      </c>
      <c r="AO161" s="24">
        <v>1</v>
      </c>
      <c r="AP161" s="24">
        <v>1</v>
      </c>
      <c r="AQ161" s="26">
        <v>1</v>
      </c>
      <c r="AS161" s="26">
        <f t="shared" si="50"/>
        <v>0</v>
      </c>
      <c r="AT161" s="26">
        <f t="shared" si="51"/>
        <v>0</v>
      </c>
      <c r="AU161" s="26">
        <f t="shared" si="52"/>
        <v>0</v>
      </c>
      <c r="AV161" s="26"/>
      <c r="AW161" s="26"/>
      <c r="AY161" s="26">
        <f t="shared" si="53"/>
        <v>0</v>
      </c>
      <c r="BA161" s="42">
        <v>1</v>
      </c>
      <c r="BB161" s="80">
        <v>117</v>
      </c>
      <c r="BC161" s="11">
        <v>139</v>
      </c>
      <c r="BD161" s="10">
        <v>109.2</v>
      </c>
      <c r="BE161" s="10">
        <v>109.05806451612899</v>
      </c>
      <c r="BF161" s="10">
        <v>109</v>
      </c>
      <c r="BG161" s="10">
        <v>109.1</v>
      </c>
      <c r="BH161" s="10">
        <v>109</v>
      </c>
      <c r="BI161" s="36">
        <v>108</v>
      </c>
      <c r="BJ161" s="11">
        <v>108</v>
      </c>
      <c r="BK161" s="10">
        <v>109</v>
      </c>
      <c r="BL161" s="10">
        <v>109</v>
      </c>
      <c r="BM161" s="10">
        <v>109</v>
      </c>
      <c r="BN161" s="10">
        <v>109</v>
      </c>
      <c r="BO161" s="37">
        <v>109</v>
      </c>
      <c r="BP161" s="30"/>
      <c r="BQ161" s="26">
        <v>1</v>
      </c>
      <c r="BS161" s="77">
        <f t="shared" si="54"/>
        <v>0</v>
      </c>
      <c r="BT161" s="78">
        <f t="shared" si="55"/>
        <v>0</v>
      </c>
      <c r="BU161" s="78">
        <f t="shared" si="56"/>
        <v>0</v>
      </c>
      <c r="BV161" s="79" t="e">
        <f t="shared" si="57"/>
        <v>#DIV/0!</v>
      </c>
    </row>
    <row r="162" spans="1:74" ht="19.5" thickBot="1">
      <c r="A162" s="88">
        <v>187</v>
      </c>
      <c r="B162" s="86"/>
      <c r="C162" s="40"/>
      <c r="D162" s="40"/>
      <c r="E162" s="25">
        <v>0</v>
      </c>
      <c r="F162" s="91"/>
      <c r="G162" s="93"/>
      <c r="H162" s="92"/>
      <c r="I162" s="87">
        <f t="shared" si="49"/>
        <v>0</v>
      </c>
      <c r="J162" s="88">
        <v>100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48"/>
      <c r="AB162" s="27"/>
      <c r="AC162" s="28"/>
      <c r="AD162" s="39"/>
      <c r="AE162" s="49"/>
      <c r="AF162" s="27"/>
      <c r="AG162" s="28"/>
      <c r="AH162" s="39"/>
      <c r="AI162" s="49"/>
      <c r="AJ162" s="27"/>
      <c r="AK162" s="28"/>
      <c r="AM162" s="24">
        <v>1</v>
      </c>
      <c r="AN162" s="24">
        <v>1</v>
      </c>
      <c r="AO162" s="24">
        <v>1</v>
      </c>
      <c r="AP162" s="24">
        <v>1</v>
      </c>
      <c r="AQ162" s="26">
        <v>1</v>
      </c>
      <c r="AS162" s="26">
        <f t="shared" si="50"/>
        <v>0</v>
      </c>
      <c r="AT162" s="26">
        <f t="shared" si="51"/>
        <v>0</v>
      </c>
      <c r="AU162" s="26">
        <f t="shared" si="52"/>
        <v>0</v>
      </c>
      <c r="AV162" s="26"/>
      <c r="AW162" s="26"/>
      <c r="AY162" s="26">
        <f t="shared" si="53"/>
        <v>0</v>
      </c>
      <c r="BA162" s="42">
        <v>1</v>
      </c>
      <c r="BB162" s="80">
        <v>118</v>
      </c>
      <c r="BC162" s="11">
        <v>140</v>
      </c>
      <c r="BD162" s="10">
        <v>110.2</v>
      </c>
      <c r="BE162" s="10">
        <v>110.05806451612899</v>
      </c>
      <c r="BF162" s="10">
        <v>110</v>
      </c>
      <c r="BG162" s="10">
        <v>110.1</v>
      </c>
      <c r="BH162" s="10">
        <v>110</v>
      </c>
      <c r="BI162" s="36">
        <v>109</v>
      </c>
      <c r="BJ162" s="11">
        <v>109</v>
      </c>
      <c r="BK162" s="10">
        <v>110</v>
      </c>
      <c r="BL162" s="10">
        <v>110</v>
      </c>
      <c r="BM162" s="10">
        <v>110</v>
      </c>
      <c r="BN162" s="10">
        <v>110</v>
      </c>
      <c r="BO162" s="37">
        <v>110</v>
      </c>
      <c r="BP162" s="30"/>
      <c r="BQ162" s="26">
        <v>1</v>
      </c>
      <c r="BS162" s="77">
        <f t="shared" si="54"/>
        <v>0</v>
      </c>
      <c r="BT162" s="78">
        <f t="shared" si="55"/>
        <v>0</v>
      </c>
      <c r="BU162" s="78">
        <f t="shared" si="56"/>
        <v>0</v>
      </c>
      <c r="BV162" s="79" t="e">
        <f t="shared" si="57"/>
        <v>#DIV/0!</v>
      </c>
    </row>
    <row r="163" spans="1:74" ht="19.5" thickBot="1">
      <c r="A163" s="88">
        <v>188</v>
      </c>
      <c r="B163" s="86"/>
      <c r="C163" s="40"/>
      <c r="D163" s="40"/>
      <c r="E163" s="25">
        <v>0</v>
      </c>
      <c r="F163" s="91"/>
      <c r="G163" s="93"/>
      <c r="H163" s="92"/>
      <c r="I163" s="87">
        <f t="shared" si="49"/>
        <v>0</v>
      </c>
      <c r="J163" s="88">
        <v>101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48"/>
      <c r="AB163" s="27"/>
      <c r="AC163" s="28"/>
      <c r="AD163" s="39"/>
      <c r="AE163" s="49"/>
      <c r="AF163" s="27"/>
      <c r="AG163" s="28"/>
      <c r="AH163" s="39"/>
      <c r="AI163" s="49"/>
      <c r="AJ163" s="27"/>
      <c r="AK163" s="28"/>
      <c r="AM163" s="24">
        <v>1</v>
      </c>
      <c r="AN163" s="24">
        <v>1</v>
      </c>
      <c r="AO163" s="24">
        <v>1</v>
      </c>
      <c r="AP163" s="24">
        <v>1</v>
      </c>
      <c r="AQ163" s="26">
        <v>1</v>
      </c>
      <c r="AS163" s="26">
        <f t="shared" si="50"/>
        <v>0</v>
      </c>
      <c r="AT163" s="26">
        <f t="shared" si="51"/>
        <v>0</v>
      </c>
      <c r="AU163" s="26">
        <f t="shared" si="52"/>
        <v>0</v>
      </c>
      <c r="AV163" s="26"/>
      <c r="AW163" s="26"/>
      <c r="AY163" s="26">
        <f t="shared" si="53"/>
        <v>0</v>
      </c>
      <c r="BA163" s="42">
        <v>1</v>
      </c>
      <c r="BB163" s="80">
        <v>119</v>
      </c>
      <c r="BC163" s="11">
        <v>141</v>
      </c>
      <c r="BD163" s="10">
        <v>111.2</v>
      </c>
      <c r="BE163" s="10">
        <v>111.05806451612899</v>
      </c>
      <c r="BF163" s="10">
        <v>111</v>
      </c>
      <c r="BG163" s="10">
        <v>111.1</v>
      </c>
      <c r="BH163" s="10">
        <v>111</v>
      </c>
      <c r="BI163" s="36">
        <v>110</v>
      </c>
      <c r="BJ163" s="11">
        <v>110</v>
      </c>
      <c r="BK163" s="10">
        <v>111</v>
      </c>
      <c r="BL163" s="10">
        <v>111</v>
      </c>
      <c r="BM163" s="10">
        <v>111</v>
      </c>
      <c r="BN163" s="10">
        <v>111</v>
      </c>
      <c r="BO163" s="37">
        <v>111</v>
      </c>
      <c r="BP163" s="30"/>
      <c r="BQ163" s="26">
        <v>1</v>
      </c>
      <c r="BS163" s="77">
        <f t="shared" si="54"/>
        <v>0</v>
      </c>
      <c r="BT163" s="78">
        <f t="shared" si="55"/>
        <v>0</v>
      </c>
      <c r="BU163" s="78">
        <f t="shared" si="56"/>
        <v>0</v>
      </c>
      <c r="BV163" s="79" t="e">
        <f t="shared" si="57"/>
        <v>#DIV/0!</v>
      </c>
    </row>
    <row r="164" spans="1:74" ht="19.5" thickBot="1">
      <c r="A164" s="88">
        <v>189</v>
      </c>
      <c r="B164" s="86"/>
      <c r="C164" s="40"/>
      <c r="D164" s="40"/>
      <c r="E164" s="25">
        <v>0</v>
      </c>
      <c r="F164" s="91"/>
      <c r="G164" s="93"/>
      <c r="H164" s="92"/>
      <c r="I164" s="87">
        <f t="shared" si="49"/>
        <v>0</v>
      </c>
      <c r="J164" s="88">
        <v>102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48"/>
      <c r="AB164" s="27"/>
      <c r="AC164" s="28"/>
      <c r="AD164" s="39"/>
      <c r="AE164" s="49"/>
      <c r="AF164" s="27"/>
      <c r="AG164" s="28"/>
      <c r="AH164" s="39"/>
      <c r="AI164" s="49"/>
      <c r="AJ164" s="27"/>
      <c r="AK164" s="28"/>
      <c r="AM164" s="24">
        <v>1</v>
      </c>
      <c r="AN164" s="24">
        <v>1</v>
      </c>
      <c r="AO164" s="24">
        <v>1</v>
      </c>
      <c r="AP164" s="24">
        <v>1</v>
      </c>
      <c r="AQ164" s="26">
        <v>1</v>
      </c>
      <c r="AS164" s="26">
        <f t="shared" si="50"/>
        <v>0</v>
      </c>
      <c r="AT164" s="26">
        <f t="shared" si="51"/>
        <v>0</v>
      </c>
      <c r="AU164" s="26">
        <f t="shared" si="52"/>
        <v>0</v>
      </c>
      <c r="AV164" s="26"/>
      <c r="AW164" s="26"/>
      <c r="AY164" s="26">
        <f t="shared" si="53"/>
        <v>0</v>
      </c>
      <c r="BA164" s="42">
        <v>1</v>
      </c>
      <c r="BB164" s="80">
        <v>120</v>
      </c>
      <c r="BC164" s="11">
        <v>142</v>
      </c>
      <c r="BD164" s="10">
        <v>112.2</v>
      </c>
      <c r="BE164" s="10">
        <v>112.05806451612899</v>
      </c>
      <c r="BF164" s="10">
        <v>112</v>
      </c>
      <c r="BG164" s="10">
        <v>112.1</v>
      </c>
      <c r="BH164" s="10">
        <v>112</v>
      </c>
      <c r="BI164" s="36">
        <v>111</v>
      </c>
      <c r="BJ164" s="11">
        <v>111</v>
      </c>
      <c r="BK164" s="10">
        <v>112</v>
      </c>
      <c r="BL164" s="10">
        <v>112</v>
      </c>
      <c r="BM164" s="10">
        <v>112</v>
      </c>
      <c r="BN164" s="10">
        <v>112</v>
      </c>
      <c r="BO164" s="37">
        <v>112</v>
      </c>
      <c r="BP164" s="30"/>
      <c r="BQ164" s="26">
        <v>1</v>
      </c>
      <c r="BS164" s="77">
        <f t="shared" si="54"/>
        <v>0</v>
      </c>
      <c r="BT164" s="78">
        <f t="shared" si="55"/>
        <v>0</v>
      </c>
      <c r="BU164" s="78">
        <f t="shared" si="56"/>
        <v>0</v>
      </c>
      <c r="BV164" s="79" t="e">
        <f t="shared" si="57"/>
        <v>#DIV/0!</v>
      </c>
    </row>
    <row r="165" spans="1:74" ht="19.5" thickBot="1">
      <c r="A165" s="88">
        <v>190</v>
      </c>
      <c r="B165" s="86"/>
      <c r="C165" s="40"/>
      <c r="D165" s="40"/>
      <c r="E165" s="25">
        <v>0</v>
      </c>
      <c r="F165" s="91"/>
      <c r="G165" s="93"/>
      <c r="H165" s="92"/>
      <c r="I165" s="87">
        <f t="shared" si="49"/>
        <v>0</v>
      </c>
      <c r="J165" s="88">
        <v>103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48"/>
      <c r="AB165" s="27"/>
      <c r="AC165" s="28"/>
      <c r="AD165" s="39"/>
      <c r="AE165" s="49"/>
      <c r="AF165" s="27"/>
      <c r="AG165" s="28"/>
      <c r="AH165" s="39"/>
      <c r="AI165" s="49"/>
      <c r="AJ165" s="27"/>
      <c r="AK165" s="28"/>
      <c r="AM165" s="24">
        <v>1</v>
      </c>
      <c r="AN165" s="24">
        <v>1</v>
      </c>
      <c r="AO165" s="24">
        <v>1</v>
      </c>
      <c r="AP165" s="24">
        <v>1</v>
      </c>
      <c r="AQ165" s="26">
        <v>1</v>
      </c>
      <c r="AS165" s="26">
        <f t="shared" si="50"/>
        <v>0</v>
      </c>
      <c r="AT165" s="26">
        <f t="shared" si="51"/>
        <v>0</v>
      </c>
      <c r="AU165" s="26">
        <f t="shared" si="52"/>
        <v>0</v>
      </c>
      <c r="AV165" s="26"/>
      <c r="AW165" s="26"/>
      <c r="AY165" s="26">
        <f t="shared" si="53"/>
        <v>0</v>
      </c>
      <c r="BA165" s="42">
        <v>1</v>
      </c>
      <c r="BB165" s="80">
        <v>121</v>
      </c>
      <c r="BC165" s="11">
        <v>143</v>
      </c>
      <c r="BD165" s="10">
        <v>113.2</v>
      </c>
      <c r="BE165" s="10">
        <v>113.05806451612899</v>
      </c>
      <c r="BF165" s="10">
        <v>113</v>
      </c>
      <c r="BG165" s="10">
        <v>113.1</v>
      </c>
      <c r="BH165" s="10">
        <v>113</v>
      </c>
      <c r="BI165" s="36">
        <v>112</v>
      </c>
      <c r="BJ165" s="11">
        <v>112</v>
      </c>
      <c r="BK165" s="10">
        <v>113</v>
      </c>
      <c r="BL165" s="10">
        <v>113</v>
      </c>
      <c r="BM165" s="10">
        <v>113</v>
      </c>
      <c r="BN165" s="10">
        <v>113</v>
      </c>
      <c r="BO165" s="37">
        <v>113</v>
      </c>
      <c r="BP165" s="30"/>
      <c r="BQ165" s="26">
        <v>1</v>
      </c>
      <c r="BS165" s="77">
        <f t="shared" si="54"/>
        <v>0</v>
      </c>
      <c r="BT165" s="78">
        <f t="shared" si="55"/>
        <v>0</v>
      </c>
      <c r="BU165" s="78">
        <f t="shared" si="56"/>
        <v>0</v>
      </c>
      <c r="BV165" s="79" t="e">
        <f t="shared" si="57"/>
        <v>#DIV/0!</v>
      </c>
    </row>
    <row r="166" spans="1:74" ht="19.5" thickBot="1">
      <c r="A166" s="88">
        <v>191</v>
      </c>
      <c r="B166" s="86"/>
      <c r="C166" s="40"/>
      <c r="D166" s="40"/>
      <c r="E166" s="25">
        <v>0</v>
      </c>
      <c r="F166" s="91"/>
      <c r="G166" s="93"/>
      <c r="H166" s="92"/>
      <c r="I166" s="87">
        <f t="shared" si="49"/>
        <v>0</v>
      </c>
      <c r="J166" s="88">
        <v>104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48"/>
      <c r="AB166" s="27"/>
      <c r="AC166" s="28"/>
      <c r="AD166" s="39"/>
      <c r="AE166" s="49"/>
      <c r="AF166" s="27"/>
      <c r="AG166" s="28"/>
      <c r="AH166" s="39"/>
      <c r="AI166" s="49"/>
      <c r="AJ166" s="27"/>
      <c r="AK166" s="28"/>
      <c r="AM166" s="24">
        <v>1</v>
      </c>
      <c r="AN166" s="24">
        <v>1</v>
      </c>
      <c r="AO166" s="24">
        <v>1</v>
      </c>
      <c r="AP166" s="24">
        <v>1</v>
      </c>
      <c r="AQ166" s="26">
        <v>1</v>
      </c>
      <c r="AS166" s="26">
        <f t="shared" si="50"/>
        <v>0</v>
      </c>
      <c r="AT166" s="26">
        <f t="shared" si="51"/>
        <v>0</v>
      </c>
      <c r="AU166" s="26">
        <f t="shared" si="52"/>
        <v>0</v>
      </c>
      <c r="AV166" s="26"/>
      <c r="AW166" s="26"/>
      <c r="AY166" s="26">
        <f t="shared" si="53"/>
        <v>0</v>
      </c>
      <c r="BA166" s="42">
        <v>1</v>
      </c>
      <c r="BB166" s="80">
        <v>122</v>
      </c>
      <c r="BC166" s="11">
        <v>144</v>
      </c>
      <c r="BD166" s="10">
        <v>114.2</v>
      </c>
      <c r="BE166" s="10">
        <v>114.05806451612899</v>
      </c>
      <c r="BF166" s="10">
        <v>114</v>
      </c>
      <c r="BG166" s="10">
        <v>114.1</v>
      </c>
      <c r="BH166" s="10">
        <v>114</v>
      </c>
      <c r="BI166" s="36">
        <v>113</v>
      </c>
      <c r="BJ166" s="11">
        <v>113</v>
      </c>
      <c r="BK166" s="10">
        <v>114</v>
      </c>
      <c r="BL166" s="10">
        <v>114</v>
      </c>
      <c r="BM166" s="10">
        <v>114</v>
      </c>
      <c r="BN166" s="10">
        <v>114</v>
      </c>
      <c r="BO166" s="37">
        <v>114</v>
      </c>
      <c r="BP166" s="30"/>
      <c r="BQ166" s="26">
        <v>1</v>
      </c>
      <c r="BS166" s="77">
        <f t="shared" si="54"/>
        <v>0</v>
      </c>
      <c r="BT166" s="78">
        <f t="shared" si="55"/>
        <v>0</v>
      </c>
      <c r="BU166" s="78">
        <f t="shared" si="56"/>
        <v>0</v>
      </c>
      <c r="BV166" s="79" t="e">
        <f t="shared" si="57"/>
        <v>#DIV/0!</v>
      </c>
    </row>
    <row r="167" spans="1:74" ht="19.5" thickBot="1">
      <c r="A167" s="88">
        <v>192</v>
      </c>
      <c r="B167" s="86"/>
      <c r="C167" s="40"/>
      <c r="D167" s="40"/>
      <c r="E167" s="25">
        <v>0</v>
      </c>
      <c r="F167" s="91"/>
      <c r="G167" s="93"/>
      <c r="H167" s="92"/>
      <c r="I167" s="87">
        <f t="shared" si="49"/>
        <v>0</v>
      </c>
      <c r="J167" s="88">
        <v>105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48"/>
      <c r="AB167" s="27"/>
      <c r="AC167" s="28"/>
      <c r="AD167" s="39"/>
      <c r="AE167" s="49"/>
      <c r="AF167" s="27"/>
      <c r="AG167" s="28"/>
      <c r="AH167" s="39"/>
      <c r="AI167" s="49"/>
      <c r="AJ167" s="27"/>
      <c r="AK167" s="28"/>
      <c r="AM167" s="24">
        <v>1</v>
      </c>
      <c r="AN167" s="24">
        <v>1</v>
      </c>
      <c r="AO167" s="24">
        <v>1</v>
      </c>
      <c r="AP167" s="24">
        <v>1</v>
      </c>
      <c r="AQ167" s="26">
        <v>1</v>
      </c>
      <c r="AS167" s="26">
        <f t="shared" si="50"/>
        <v>0</v>
      </c>
      <c r="AT167" s="26">
        <f t="shared" si="51"/>
        <v>0</v>
      </c>
      <c r="AU167" s="26">
        <f t="shared" si="52"/>
        <v>0</v>
      </c>
      <c r="AV167" s="26"/>
      <c r="AW167" s="26"/>
      <c r="AY167" s="26">
        <f t="shared" si="53"/>
        <v>0</v>
      </c>
      <c r="BA167" s="42">
        <v>1</v>
      </c>
      <c r="BB167" s="80">
        <v>123</v>
      </c>
      <c r="BC167" s="11">
        <v>145</v>
      </c>
      <c r="BD167" s="10">
        <v>115.2</v>
      </c>
      <c r="BE167" s="10">
        <v>115.05806451612899</v>
      </c>
      <c r="BF167" s="10">
        <v>115</v>
      </c>
      <c r="BG167" s="10">
        <v>115.1</v>
      </c>
      <c r="BH167" s="10">
        <v>115</v>
      </c>
      <c r="BI167" s="36">
        <v>114</v>
      </c>
      <c r="BJ167" s="11">
        <v>114</v>
      </c>
      <c r="BK167" s="10">
        <v>115</v>
      </c>
      <c r="BL167" s="10">
        <v>115</v>
      </c>
      <c r="BM167" s="10">
        <v>115</v>
      </c>
      <c r="BN167" s="10">
        <v>115</v>
      </c>
      <c r="BO167" s="37">
        <v>115</v>
      </c>
      <c r="BP167" s="30"/>
      <c r="BQ167" s="26">
        <v>1</v>
      </c>
      <c r="BS167" s="77">
        <f t="shared" si="54"/>
        <v>0</v>
      </c>
      <c r="BT167" s="78">
        <f t="shared" si="55"/>
        <v>0</v>
      </c>
      <c r="BU167" s="78">
        <f t="shared" si="56"/>
        <v>0</v>
      </c>
      <c r="BV167" s="79" t="e">
        <f t="shared" si="57"/>
        <v>#DIV/0!</v>
      </c>
    </row>
    <row r="168" spans="1:74" ht="19.5" thickBot="1">
      <c r="A168" s="88">
        <v>193</v>
      </c>
      <c r="B168" s="86"/>
      <c r="C168" s="40"/>
      <c r="D168" s="40"/>
      <c r="E168" s="25">
        <v>0</v>
      </c>
      <c r="F168" s="91"/>
      <c r="G168" s="93"/>
      <c r="H168" s="92"/>
      <c r="I168" s="87">
        <f t="shared" si="49"/>
        <v>0</v>
      </c>
      <c r="J168" s="88">
        <v>106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48"/>
      <c r="AB168" s="27"/>
      <c r="AC168" s="28"/>
      <c r="AD168" s="39"/>
      <c r="AE168" s="49"/>
      <c r="AF168" s="27"/>
      <c r="AG168" s="28"/>
      <c r="AH168" s="39"/>
      <c r="AI168" s="49"/>
      <c r="AJ168" s="27"/>
      <c r="AK168" s="28"/>
      <c r="AM168" s="24">
        <v>1</v>
      </c>
      <c r="AN168" s="24">
        <v>1</v>
      </c>
      <c r="AO168" s="24">
        <v>1</v>
      </c>
      <c r="AP168" s="24">
        <v>1</v>
      </c>
      <c r="AQ168" s="26">
        <v>1</v>
      </c>
      <c r="AS168" s="26">
        <f t="shared" si="50"/>
        <v>0</v>
      </c>
      <c r="AT168" s="26">
        <f t="shared" si="51"/>
        <v>0</v>
      </c>
      <c r="AU168" s="26">
        <f t="shared" si="52"/>
        <v>0</v>
      </c>
      <c r="AV168" s="26"/>
      <c r="AW168" s="26"/>
      <c r="AY168" s="26">
        <f t="shared" si="53"/>
        <v>0</v>
      </c>
      <c r="BA168" s="42">
        <v>1</v>
      </c>
      <c r="BB168" s="80">
        <v>124</v>
      </c>
      <c r="BC168" s="11">
        <v>146</v>
      </c>
      <c r="BD168" s="10">
        <v>116.2</v>
      </c>
      <c r="BE168" s="10">
        <v>116.05806451612899</v>
      </c>
      <c r="BF168" s="10">
        <v>116</v>
      </c>
      <c r="BG168" s="10">
        <v>116.1</v>
      </c>
      <c r="BH168" s="10">
        <v>116</v>
      </c>
      <c r="BI168" s="36">
        <v>115</v>
      </c>
      <c r="BJ168" s="11">
        <v>115</v>
      </c>
      <c r="BK168" s="10">
        <v>116</v>
      </c>
      <c r="BL168" s="10">
        <v>116</v>
      </c>
      <c r="BM168" s="10">
        <v>116</v>
      </c>
      <c r="BN168" s="10">
        <v>116</v>
      </c>
      <c r="BO168" s="37">
        <v>116</v>
      </c>
      <c r="BP168" s="30"/>
      <c r="BQ168" s="26">
        <v>1</v>
      </c>
      <c r="BS168" s="77">
        <f t="shared" si="54"/>
        <v>0</v>
      </c>
      <c r="BT168" s="78">
        <f t="shared" si="55"/>
        <v>0</v>
      </c>
      <c r="BU168" s="78">
        <f t="shared" si="56"/>
        <v>0</v>
      </c>
      <c r="BV168" s="79" t="e">
        <f t="shared" si="57"/>
        <v>#DIV/0!</v>
      </c>
    </row>
    <row r="169" spans="1:74" ht="19.5" thickBot="1">
      <c r="A169" s="88">
        <v>194</v>
      </c>
      <c r="B169" s="86"/>
      <c r="C169" s="40"/>
      <c r="D169" s="40"/>
      <c r="E169" s="25">
        <v>0</v>
      </c>
      <c r="F169" s="91"/>
      <c r="G169" s="93"/>
      <c r="H169" s="92"/>
      <c r="I169" s="87">
        <f t="shared" si="49"/>
        <v>0</v>
      </c>
      <c r="J169" s="88">
        <v>107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48"/>
      <c r="AB169" s="27"/>
      <c r="AC169" s="28"/>
      <c r="AD169" s="39"/>
      <c r="AE169" s="49"/>
      <c r="AF169" s="27"/>
      <c r="AG169" s="28"/>
      <c r="AH169" s="39"/>
      <c r="AI169" s="49"/>
      <c r="AJ169" s="27"/>
      <c r="AK169" s="28"/>
      <c r="AM169" s="24">
        <v>1</v>
      </c>
      <c r="AN169" s="24">
        <v>1</v>
      </c>
      <c r="AO169" s="24">
        <v>1</v>
      </c>
      <c r="AP169" s="24">
        <v>1</v>
      </c>
      <c r="AQ169" s="26">
        <v>1</v>
      </c>
      <c r="AS169" s="26">
        <f t="shared" si="50"/>
        <v>0</v>
      </c>
      <c r="AT169" s="26">
        <f t="shared" si="51"/>
        <v>0</v>
      </c>
      <c r="AU169" s="26">
        <f t="shared" si="52"/>
        <v>0</v>
      </c>
      <c r="AV169" s="26"/>
      <c r="AW169" s="26"/>
      <c r="AY169" s="26">
        <f t="shared" si="53"/>
        <v>0</v>
      </c>
      <c r="BA169" s="42">
        <v>1</v>
      </c>
      <c r="BB169" s="80">
        <v>125</v>
      </c>
      <c r="BC169" s="11">
        <v>147</v>
      </c>
      <c r="BD169" s="10">
        <v>117.2</v>
      </c>
      <c r="BE169" s="10">
        <v>117.05806451612899</v>
      </c>
      <c r="BF169" s="10">
        <v>117</v>
      </c>
      <c r="BG169" s="10">
        <v>117.1</v>
      </c>
      <c r="BH169" s="10">
        <v>117</v>
      </c>
      <c r="BI169" s="36">
        <v>116</v>
      </c>
      <c r="BJ169" s="11">
        <v>116</v>
      </c>
      <c r="BK169" s="10">
        <v>117</v>
      </c>
      <c r="BL169" s="10">
        <v>117</v>
      </c>
      <c r="BM169" s="10">
        <v>117</v>
      </c>
      <c r="BN169" s="10">
        <v>117</v>
      </c>
      <c r="BO169" s="37">
        <v>117</v>
      </c>
      <c r="BP169" s="30"/>
      <c r="BQ169" s="26">
        <v>1</v>
      </c>
      <c r="BS169" s="77">
        <f t="shared" si="54"/>
        <v>0</v>
      </c>
      <c r="BT169" s="78">
        <f t="shared" si="55"/>
        <v>0</v>
      </c>
      <c r="BU169" s="78">
        <f t="shared" si="56"/>
        <v>0</v>
      </c>
      <c r="BV169" s="79" t="e">
        <f t="shared" si="57"/>
        <v>#DIV/0!</v>
      </c>
    </row>
    <row r="170" spans="1:74" ht="19.5" thickBot="1">
      <c r="A170" s="88">
        <v>195</v>
      </c>
      <c r="B170" s="86"/>
      <c r="C170" s="40"/>
      <c r="D170" s="40"/>
      <c r="E170" s="25">
        <v>0</v>
      </c>
      <c r="F170" s="91"/>
      <c r="G170" s="93"/>
      <c r="H170" s="92"/>
      <c r="I170" s="87">
        <f t="shared" si="49"/>
        <v>0</v>
      </c>
      <c r="J170" s="88">
        <v>108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48"/>
      <c r="AB170" s="27"/>
      <c r="AC170" s="28"/>
      <c r="AD170" s="39"/>
      <c r="AE170" s="49"/>
      <c r="AF170" s="27"/>
      <c r="AG170" s="28"/>
      <c r="AH170" s="39"/>
      <c r="AI170" s="49"/>
      <c r="AJ170" s="27"/>
      <c r="AK170" s="28"/>
      <c r="AM170" s="24">
        <v>1</v>
      </c>
      <c r="AN170" s="24">
        <v>1</v>
      </c>
      <c r="AO170" s="24">
        <v>1</v>
      </c>
      <c r="AP170" s="24">
        <v>1</v>
      </c>
      <c r="AQ170" s="26">
        <v>1</v>
      </c>
      <c r="AS170" s="26">
        <f t="shared" si="50"/>
        <v>0</v>
      </c>
      <c r="AT170" s="26">
        <f t="shared" si="51"/>
        <v>0</v>
      </c>
      <c r="AU170" s="26">
        <f t="shared" si="52"/>
        <v>0</v>
      </c>
      <c r="AV170" s="26"/>
      <c r="AW170" s="26"/>
      <c r="AY170" s="26">
        <f t="shared" si="53"/>
        <v>0</v>
      </c>
      <c r="BA170" s="42">
        <v>1</v>
      </c>
      <c r="BB170" s="80">
        <v>126</v>
      </c>
      <c r="BC170" s="11">
        <v>148</v>
      </c>
      <c r="BD170" s="10">
        <v>118.2</v>
      </c>
      <c r="BE170" s="10">
        <v>118.05806451612899</v>
      </c>
      <c r="BF170" s="10">
        <v>118</v>
      </c>
      <c r="BG170" s="10">
        <v>118.1</v>
      </c>
      <c r="BH170" s="10">
        <v>118</v>
      </c>
      <c r="BI170" s="36">
        <v>117</v>
      </c>
      <c r="BJ170" s="11">
        <v>117</v>
      </c>
      <c r="BK170" s="10">
        <v>118</v>
      </c>
      <c r="BL170" s="10">
        <v>118</v>
      </c>
      <c r="BM170" s="10">
        <v>118</v>
      </c>
      <c r="BN170" s="10">
        <v>118</v>
      </c>
      <c r="BO170" s="37">
        <v>118</v>
      </c>
      <c r="BP170" s="30"/>
      <c r="BQ170" s="26">
        <v>1</v>
      </c>
      <c r="BS170" s="77">
        <f t="shared" si="54"/>
        <v>0</v>
      </c>
      <c r="BT170" s="78">
        <f t="shared" si="55"/>
        <v>0</v>
      </c>
      <c r="BU170" s="78">
        <f t="shared" si="56"/>
        <v>0</v>
      </c>
      <c r="BV170" s="79" t="e">
        <f t="shared" si="57"/>
        <v>#DIV/0!</v>
      </c>
    </row>
    <row r="171" spans="1:74" ht="19.5" thickBot="1">
      <c r="A171" s="88">
        <v>196</v>
      </c>
      <c r="B171" s="86"/>
      <c r="C171" s="40"/>
      <c r="D171" s="40"/>
      <c r="E171" s="25">
        <v>0</v>
      </c>
      <c r="F171" s="91"/>
      <c r="G171" s="93"/>
      <c r="H171" s="92"/>
      <c r="I171" s="87">
        <f t="shared" si="49"/>
        <v>0</v>
      </c>
      <c r="J171" s="88">
        <v>109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48"/>
      <c r="AB171" s="27"/>
      <c r="AC171" s="28"/>
      <c r="AD171" s="39"/>
      <c r="AE171" s="49"/>
      <c r="AF171" s="27"/>
      <c r="AG171" s="28"/>
      <c r="AH171" s="39"/>
      <c r="AI171" s="49"/>
      <c r="AJ171" s="27"/>
      <c r="AK171" s="28"/>
      <c r="AM171" s="24">
        <v>1</v>
      </c>
      <c r="AN171" s="24">
        <v>1</v>
      </c>
      <c r="AO171" s="24">
        <v>1</v>
      </c>
      <c r="AP171" s="24">
        <v>1</v>
      </c>
      <c r="AQ171" s="26">
        <v>1</v>
      </c>
      <c r="AS171" s="26">
        <f t="shared" si="50"/>
        <v>0</v>
      </c>
      <c r="AT171" s="26">
        <f t="shared" si="51"/>
        <v>0</v>
      </c>
      <c r="AU171" s="26">
        <f t="shared" si="52"/>
        <v>0</v>
      </c>
      <c r="AV171" s="26"/>
      <c r="AW171" s="26"/>
      <c r="AY171" s="26">
        <f t="shared" si="53"/>
        <v>0</v>
      </c>
      <c r="BA171" s="42">
        <v>1</v>
      </c>
      <c r="BB171" s="80">
        <v>127</v>
      </c>
      <c r="BC171" s="11">
        <v>149</v>
      </c>
      <c r="BD171" s="10">
        <v>119.2</v>
      </c>
      <c r="BE171" s="10">
        <v>119.05806451612899</v>
      </c>
      <c r="BF171" s="10">
        <v>119</v>
      </c>
      <c r="BG171" s="10">
        <v>119.1</v>
      </c>
      <c r="BH171" s="10">
        <v>119</v>
      </c>
      <c r="BI171" s="36">
        <v>118</v>
      </c>
      <c r="BJ171" s="11">
        <v>118</v>
      </c>
      <c r="BK171" s="10">
        <v>119</v>
      </c>
      <c r="BL171" s="10">
        <v>119</v>
      </c>
      <c r="BM171" s="10">
        <v>119</v>
      </c>
      <c r="BN171" s="10">
        <v>119</v>
      </c>
      <c r="BO171" s="37">
        <v>119</v>
      </c>
      <c r="BP171" s="30"/>
      <c r="BQ171" s="26">
        <v>1</v>
      </c>
      <c r="BS171" s="77">
        <f t="shared" si="54"/>
        <v>0</v>
      </c>
      <c r="BT171" s="78">
        <f t="shared" si="55"/>
        <v>0</v>
      </c>
      <c r="BU171" s="78">
        <f t="shared" si="56"/>
        <v>0</v>
      </c>
      <c r="BV171" s="79" t="e">
        <f t="shared" si="57"/>
        <v>#DIV/0!</v>
      </c>
    </row>
    <row r="172" spans="1:74" ht="19.5" thickBot="1">
      <c r="A172" s="88">
        <v>197</v>
      </c>
      <c r="B172" s="86"/>
      <c r="C172" s="40"/>
      <c r="D172" s="40"/>
      <c r="E172" s="25">
        <v>0</v>
      </c>
      <c r="F172" s="91"/>
      <c r="G172" s="93"/>
      <c r="H172" s="92"/>
      <c r="I172" s="87">
        <f t="shared" si="49"/>
        <v>0</v>
      </c>
      <c r="J172" s="88">
        <v>110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48"/>
      <c r="AB172" s="27"/>
      <c r="AC172" s="28"/>
      <c r="AD172" s="39"/>
      <c r="AE172" s="49"/>
      <c r="AF172" s="27"/>
      <c r="AG172" s="28"/>
      <c r="AH172" s="39"/>
      <c r="AI172" s="49"/>
      <c r="AJ172" s="27"/>
      <c r="AK172" s="28"/>
      <c r="AM172" s="24">
        <v>1</v>
      </c>
      <c r="AN172" s="24">
        <v>1</v>
      </c>
      <c r="AO172" s="24">
        <v>1</v>
      </c>
      <c r="AP172" s="24">
        <v>1</v>
      </c>
      <c r="AQ172" s="26">
        <v>1</v>
      </c>
      <c r="AS172" s="26">
        <f t="shared" si="50"/>
        <v>0</v>
      </c>
      <c r="AT172" s="26">
        <f t="shared" si="51"/>
        <v>0</v>
      </c>
      <c r="AU172" s="26">
        <f t="shared" si="52"/>
        <v>0</v>
      </c>
      <c r="AV172" s="26"/>
      <c r="AW172" s="26"/>
      <c r="AY172" s="26">
        <f t="shared" si="53"/>
        <v>0</v>
      </c>
      <c r="BA172" s="42">
        <v>1</v>
      </c>
      <c r="BB172" s="80">
        <v>128</v>
      </c>
      <c r="BC172" s="11">
        <v>150</v>
      </c>
      <c r="BD172" s="10">
        <v>120.2</v>
      </c>
      <c r="BE172" s="10">
        <v>120.05806451612899</v>
      </c>
      <c r="BF172" s="10">
        <v>120</v>
      </c>
      <c r="BG172" s="10">
        <v>120.1</v>
      </c>
      <c r="BH172" s="10">
        <v>120</v>
      </c>
      <c r="BI172" s="36">
        <v>119</v>
      </c>
      <c r="BJ172" s="11">
        <v>119</v>
      </c>
      <c r="BK172" s="10">
        <v>120</v>
      </c>
      <c r="BL172" s="10">
        <v>120</v>
      </c>
      <c r="BM172" s="10">
        <v>120</v>
      </c>
      <c r="BN172" s="10">
        <v>120</v>
      </c>
      <c r="BO172" s="37">
        <v>120</v>
      </c>
      <c r="BP172" s="30"/>
      <c r="BQ172" s="26">
        <v>1</v>
      </c>
      <c r="BS172" s="77">
        <f t="shared" si="54"/>
        <v>0</v>
      </c>
      <c r="BT172" s="78">
        <f t="shared" si="55"/>
        <v>0</v>
      </c>
      <c r="BU172" s="78">
        <f t="shared" si="56"/>
        <v>0</v>
      </c>
      <c r="BV172" s="79" t="e">
        <f t="shared" si="57"/>
        <v>#DIV/0!</v>
      </c>
    </row>
    <row r="173" spans="1:74" ht="19.5" thickBot="1">
      <c r="A173" s="88">
        <v>198</v>
      </c>
      <c r="B173" s="86"/>
      <c r="C173" s="40"/>
      <c r="D173" s="40"/>
      <c r="E173" s="25">
        <v>0</v>
      </c>
      <c r="F173" s="91"/>
      <c r="G173" s="93"/>
      <c r="H173" s="92"/>
      <c r="I173" s="87">
        <f t="shared" si="49"/>
        <v>0</v>
      </c>
      <c r="J173" s="88">
        <v>111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48"/>
      <c r="AB173" s="27"/>
      <c r="AC173" s="28"/>
      <c r="AD173" s="39"/>
      <c r="AE173" s="49"/>
      <c r="AF173" s="27"/>
      <c r="AG173" s="28"/>
      <c r="AH173" s="39"/>
      <c r="AI173" s="49"/>
      <c r="AJ173" s="27"/>
      <c r="AK173" s="28"/>
      <c r="AM173" s="24">
        <v>1</v>
      </c>
      <c r="AN173" s="24">
        <v>1</v>
      </c>
      <c r="AO173" s="24">
        <v>1</v>
      </c>
      <c r="AP173" s="24">
        <v>1</v>
      </c>
      <c r="AQ173" s="26">
        <v>1</v>
      </c>
      <c r="AS173" s="26">
        <f t="shared" si="50"/>
        <v>0</v>
      </c>
      <c r="AT173" s="26">
        <f t="shared" si="51"/>
        <v>0</v>
      </c>
      <c r="AU173" s="26">
        <f t="shared" si="52"/>
        <v>0</v>
      </c>
      <c r="AV173" s="26"/>
      <c r="AW173" s="26"/>
      <c r="AY173" s="26">
        <f t="shared" si="53"/>
        <v>0</v>
      </c>
      <c r="BA173" s="42">
        <v>1</v>
      </c>
      <c r="BB173" s="80">
        <v>129</v>
      </c>
      <c r="BC173" s="11">
        <v>151</v>
      </c>
      <c r="BD173" s="10">
        <v>121.2</v>
      </c>
      <c r="BE173" s="10">
        <v>121.05806451612899</v>
      </c>
      <c r="BF173" s="10">
        <v>121</v>
      </c>
      <c r="BG173" s="10">
        <v>121.1</v>
      </c>
      <c r="BH173" s="10">
        <v>121</v>
      </c>
      <c r="BI173" s="36">
        <v>120</v>
      </c>
      <c r="BJ173" s="11">
        <v>120</v>
      </c>
      <c r="BK173" s="10">
        <v>121</v>
      </c>
      <c r="BL173" s="10">
        <v>121</v>
      </c>
      <c r="BM173" s="10">
        <v>121</v>
      </c>
      <c r="BN173" s="10">
        <v>121</v>
      </c>
      <c r="BO173" s="37">
        <v>121</v>
      </c>
      <c r="BP173" s="30"/>
      <c r="BQ173" s="26">
        <v>1</v>
      </c>
      <c r="BS173" s="77">
        <f t="shared" si="54"/>
        <v>0</v>
      </c>
      <c r="BT173" s="78">
        <f t="shared" si="55"/>
        <v>0</v>
      </c>
      <c r="BU173" s="78">
        <f t="shared" si="56"/>
        <v>0</v>
      </c>
      <c r="BV173" s="79" t="e">
        <f t="shared" si="57"/>
        <v>#DIV/0!</v>
      </c>
    </row>
    <row r="174" spans="1:74" ht="19.5" thickBot="1">
      <c r="A174" s="88">
        <v>199</v>
      </c>
      <c r="B174" s="86"/>
      <c r="C174" s="40"/>
      <c r="D174" s="40"/>
      <c r="E174" s="25">
        <v>0</v>
      </c>
      <c r="F174" s="91"/>
      <c r="G174" s="93"/>
      <c r="H174" s="92"/>
      <c r="I174" s="87">
        <f t="shared" si="49"/>
        <v>0</v>
      </c>
      <c r="J174" s="88">
        <v>112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48"/>
      <c r="AB174" s="27"/>
      <c r="AC174" s="28"/>
      <c r="AD174" s="39"/>
      <c r="AE174" s="49"/>
      <c r="AF174" s="27"/>
      <c r="AG174" s="28"/>
      <c r="AH174" s="39"/>
      <c r="AI174" s="49"/>
      <c r="AJ174" s="27"/>
      <c r="AK174" s="28"/>
      <c r="AM174" s="24">
        <v>1</v>
      </c>
      <c r="AN174" s="24">
        <v>1</v>
      </c>
      <c r="AO174" s="24">
        <v>1</v>
      </c>
      <c r="AP174" s="24">
        <v>1</v>
      </c>
      <c r="AQ174" s="26">
        <v>1</v>
      </c>
      <c r="AS174" s="26">
        <f t="shared" si="50"/>
        <v>0</v>
      </c>
      <c r="AT174" s="26">
        <f t="shared" si="51"/>
        <v>0</v>
      </c>
      <c r="AU174" s="26">
        <f t="shared" si="52"/>
        <v>0</v>
      </c>
      <c r="AV174" s="26"/>
      <c r="AW174" s="26"/>
      <c r="AY174" s="26">
        <f t="shared" si="53"/>
        <v>0</v>
      </c>
      <c r="BA174" s="42">
        <v>1</v>
      </c>
      <c r="BB174" s="80">
        <v>130</v>
      </c>
      <c r="BC174" s="11">
        <v>152</v>
      </c>
      <c r="BD174" s="10">
        <v>122.2</v>
      </c>
      <c r="BE174" s="10">
        <v>122.05806451612899</v>
      </c>
      <c r="BF174" s="10">
        <v>122</v>
      </c>
      <c r="BG174" s="10">
        <v>122.1</v>
      </c>
      <c r="BH174" s="10">
        <v>122</v>
      </c>
      <c r="BI174" s="36">
        <v>121</v>
      </c>
      <c r="BJ174" s="11">
        <v>121</v>
      </c>
      <c r="BK174" s="10">
        <v>122</v>
      </c>
      <c r="BL174" s="10">
        <v>122</v>
      </c>
      <c r="BM174" s="10">
        <v>122</v>
      </c>
      <c r="BN174" s="10">
        <v>122</v>
      </c>
      <c r="BO174" s="37">
        <v>122</v>
      </c>
      <c r="BP174" s="30"/>
      <c r="BQ174" s="26">
        <v>1</v>
      </c>
      <c r="BS174" s="77">
        <f t="shared" si="54"/>
        <v>0</v>
      </c>
      <c r="BT174" s="78">
        <f t="shared" si="55"/>
        <v>0</v>
      </c>
      <c r="BU174" s="78">
        <f t="shared" si="56"/>
        <v>0</v>
      </c>
      <c r="BV174" s="79" t="e">
        <f t="shared" si="57"/>
        <v>#DIV/0!</v>
      </c>
    </row>
    <row r="175" spans="1:74" ht="19.5" thickBot="1">
      <c r="A175" s="88">
        <v>200</v>
      </c>
      <c r="B175" s="86"/>
      <c r="C175" s="40"/>
      <c r="D175" s="40"/>
      <c r="E175" s="25">
        <v>0</v>
      </c>
      <c r="F175" s="91"/>
      <c r="G175" s="93"/>
      <c r="H175" s="92"/>
      <c r="I175" s="87">
        <f t="shared" si="49"/>
        <v>0</v>
      </c>
      <c r="J175" s="88">
        <v>113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48"/>
      <c r="AB175" s="27"/>
      <c r="AC175" s="28"/>
      <c r="AD175" s="39"/>
      <c r="AE175" s="49"/>
      <c r="AF175" s="27"/>
      <c r="AG175" s="28"/>
      <c r="AH175" s="39"/>
      <c r="AI175" s="49"/>
      <c r="AJ175" s="27"/>
      <c r="AK175" s="28"/>
      <c r="AM175" s="24">
        <v>1</v>
      </c>
      <c r="AN175" s="24">
        <v>1</v>
      </c>
      <c r="AO175" s="24">
        <v>1</v>
      </c>
      <c r="AP175" s="24">
        <v>1</v>
      </c>
      <c r="AQ175" s="26">
        <v>1</v>
      </c>
      <c r="AS175" s="26">
        <f t="shared" si="50"/>
        <v>0</v>
      </c>
      <c r="AT175" s="26">
        <f t="shared" si="51"/>
        <v>0</v>
      </c>
      <c r="AU175" s="26">
        <f t="shared" si="52"/>
        <v>0</v>
      </c>
      <c r="AV175" s="26"/>
      <c r="AW175" s="26"/>
      <c r="AY175" s="26">
        <f t="shared" si="53"/>
        <v>0</v>
      </c>
      <c r="BA175" s="42">
        <v>1</v>
      </c>
      <c r="BB175" s="80">
        <v>131</v>
      </c>
      <c r="BC175" s="11">
        <v>153</v>
      </c>
      <c r="BD175" s="10">
        <v>123.2</v>
      </c>
      <c r="BE175" s="10">
        <v>123.05806451612899</v>
      </c>
      <c r="BF175" s="10">
        <v>123</v>
      </c>
      <c r="BG175" s="10">
        <v>123.1</v>
      </c>
      <c r="BH175" s="10">
        <v>123</v>
      </c>
      <c r="BI175" s="36">
        <v>122</v>
      </c>
      <c r="BJ175" s="11">
        <v>122</v>
      </c>
      <c r="BK175" s="10">
        <v>123</v>
      </c>
      <c r="BL175" s="10">
        <v>123</v>
      </c>
      <c r="BM175" s="10">
        <v>123</v>
      </c>
      <c r="BN175" s="10">
        <v>123</v>
      </c>
      <c r="BO175" s="37">
        <v>123</v>
      </c>
      <c r="BP175" s="30"/>
      <c r="BQ175" s="26">
        <v>1</v>
      </c>
      <c r="BS175" s="77">
        <f t="shared" si="54"/>
        <v>0</v>
      </c>
      <c r="BT175" s="78">
        <f t="shared" si="55"/>
        <v>0</v>
      </c>
      <c r="BU175" s="78">
        <f t="shared" si="56"/>
        <v>0</v>
      </c>
      <c r="BV175" s="79" t="e">
        <f t="shared" si="57"/>
        <v>#DIV/0!</v>
      </c>
    </row>
    <row r="176" spans="1:74" ht="19.5" thickBot="1">
      <c r="A176" s="88">
        <v>201</v>
      </c>
      <c r="B176" s="86"/>
      <c r="C176" s="40"/>
      <c r="D176" s="40"/>
      <c r="E176" s="25">
        <v>0</v>
      </c>
      <c r="F176" s="91"/>
      <c r="G176" s="93"/>
      <c r="H176" s="92"/>
      <c r="I176" s="87">
        <f t="shared" si="49"/>
        <v>0</v>
      </c>
      <c r="J176" s="88">
        <v>114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48"/>
      <c r="AB176" s="27"/>
      <c r="AC176" s="28"/>
      <c r="AD176" s="39"/>
      <c r="AE176" s="49"/>
      <c r="AF176" s="27"/>
      <c r="AG176" s="28"/>
      <c r="AH176" s="39"/>
      <c r="AI176" s="49"/>
      <c r="AJ176" s="27"/>
      <c r="AK176" s="28"/>
      <c r="AM176" s="24">
        <v>1</v>
      </c>
      <c r="AN176" s="24">
        <v>1</v>
      </c>
      <c r="AO176" s="24">
        <v>1</v>
      </c>
      <c r="AP176" s="24">
        <v>1</v>
      </c>
      <c r="AQ176" s="26">
        <v>1</v>
      </c>
      <c r="AS176" s="26">
        <f t="shared" si="50"/>
        <v>0</v>
      </c>
      <c r="AT176" s="26">
        <f t="shared" si="51"/>
        <v>0</v>
      </c>
      <c r="AU176" s="26">
        <f t="shared" si="52"/>
        <v>0</v>
      </c>
      <c r="AV176" s="26"/>
      <c r="AW176" s="26"/>
      <c r="AY176" s="26">
        <f t="shared" si="53"/>
        <v>0</v>
      </c>
      <c r="BA176" s="42">
        <v>1</v>
      </c>
      <c r="BB176" s="80">
        <v>132</v>
      </c>
      <c r="BC176" s="11">
        <v>154</v>
      </c>
      <c r="BD176" s="10">
        <v>124.2</v>
      </c>
      <c r="BE176" s="10">
        <v>124.05806451612899</v>
      </c>
      <c r="BF176" s="10">
        <v>124</v>
      </c>
      <c r="BG176" s="10">
        <v>124.1</v>
      </c>
      <c r="BH176" s="10">
        <v>124</v>
      </c>
      <c r="BI176" s="36">
        <v>123</v>
      </c>
      <c r="BJ176" s="11">
        <v>123</v>
      </c>
      <c r="BK176" s="10">
        <v>124</v>
      </c>
      <c r="BL176" s="10">
        <v>124</v>
      </c>
      <c r="BM176" s="10">
        <v>124</v>
      </c>
      <c r="BN176" s="10">
        <v>124</v>
      </c>
      <c r="BO176" s="37">
        <v>124</v>
      </c>
      <c r="BP176" s="30"/>
      <c r="BQ176" s="26">
        <v>1</v>
      </c>
      <c r="BS176" s="77">
        <f t="shared" si="54"/>
        <v>0</v>
      </c>
      <c r="BT176" s="78">
        <f t="shared" si="55"/>
        <v>0</v>
      </c>
      <c r="BU176" s="78">
        <f t="shared" si="56"/>
        <v>0</v>
      </c>
      <c r="BV176" s="79" t="e">
        <f t="shared" si="57"/>
        <v>#DIV/0!</v>
      </c>
    </row>
    <row r="177" spans="1:74" ht="19.5" thickBot="1">
      <c r="A177" s="88">
        <v>202</v>
      </c>
      <c r="B177" s="86"/>
      <c r="C177" s="40"/>
      <c r="D177" s="40"/>
      <c r="E177" s="25">
        <v>0</v>
      </c>
      <c r="F177" s="91"/>
      <c r="G177" s="93"/>
      <c r="H177" s="92"/>
      <c r="I177" s="87">
        <f t="shared" si="49"/>
        <v>0</v>
      </c>
      <c r="J177" s="88">
        <v>115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48"/>
      <c r="AB177" s="27"/>
      <c r="AC177" s="28"/>
      <c r="AD177" s="39"/>
      <c r="AE177" s="49"/>
      <c r="AF177" s="27"/>
      <c r="AG177" s="28"/>
      <c r="AH177" s="39"/>
      <c r="AI177" s="49"/>
      <c r="AJ177" s="27"/>
      <c r="AK177" s="28"/>
      <c r="AM177" s="24">
        <v>1</v>
      </c>
      <c r="AN177" s="24">
        <v>1</v>
      </c>
      <c r="AO177" s="24">
        <v>1</v>
      </c>
      <c r="AP177" s="24">
        <v>1</v>
      </c>
      <c r="AQ177" s="26">
        <v>1</v>
      </c>
      <c r="AS177" s="26">
        <f t="shared" si="50"/>
        <v>0</v>
      </c>
      <c r="AT177" s="26">
        <f t="shared" si="51"/>
        <v>0</v>
      </c>
      <c r="AU177" s="26">
        <f t="shared" si="52"/>
        <v>0</v>
      </c>
      <c r="AV177" s="26"/>
      <c r="AW177" s="26"/>
      <c r="AY177" s="26">
        <f t="shared" si="53"/>
        <v>0</v>
      </c>
      <c r="BA177" s="42">
        <v>1</v>
      </c>
      <c r="BB177" s="80">
        <v>133</v>
      </c>
      <c r="BC177" s="11">
        <v>155</v>
      </c>
      <c r="BD177" s="10">
        <v>125.2</v>
      </c>
      <c r="BE177" s="10">
        <v>125.05806451612899</v>
      </c>
      <c r="BF177" s="10">
        <v>125</v>
      </c>
      <c r="BG177" s="10">
        <v>125.1</v>
      </c>
      <c r="BH177" s="10">
        <v>125</v>
      </c>
      <c r="BI177" s="36">
        <v>124</v>
      </c>
      <c r="BJ177" s="11">
        <v>124</v>
      </c>
      <c r="BK177" s="10">
        <v>125</v>
      </c>
      <c r="BL177" s="10">
        <v>125</v>
      </c>
      <c r="BM177" s="10">
        <v>125</v>
      </c>
      <c r="BN177" s="10">
        <v>125</v>
      </c>
      <c r="BO177" s="37">
        <v>125</v>
      </c>
      <c r="BP177" s="30"/>
      <c r="BQ177" s="26">
        <v>1</v>
      </c>
      <c r="BS177" s="77">
        <f t="shared" si="54"/>
        <v>0</v>
      </c>
      <c r="BT177" s="78">
        <f t="shared" si="55"/>
        <v>0</v>
      </c>
      <c r="BU177" s="78">
        <f t="shared" si="56"/>
        <v>0</v>
      </c>
      <c r="BV177" s="79" t="e">
        <f t="shared" si="57"/>
        <v>#DIV/0!</v>
      </c>
    </row>
    <row r="178" spans="1:74" ht="19.5" thickBot="1">
      <c r="A178" s="88">
        <v>203</v>
      </c>
      <c r="B178" s="86"/>
      <c r="C178" s="40"/>
      <c r="D178" s="40"/>
      <c r="E178" s="25">
        <v>0</v>
      </c>
      <c r="F178" s="91"/>
      <c r="G178" s="93"/>
      <c r="H178" s="92"/>
      <c r="I178" s="87">
        <f t="shared" si="49"/>
        <v>0</v>
      </c>
      <c r="J178" s="88">
        <v>116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48"/>
      <c r="AB178" s="27"/>
      <c r="AC178" s="28"/>
      <c r="AD178" s="39"/>
      <c r="AE178" s="49"/>
      <c r="AF178" s="27"/>
      <c r="AG178" s="28"/>
      <c r="AH178" s="39"/>
      <c r="AI178" s="49"/>
      <c r="AJ178" s="27"/>
      <c r="AK178" s="28"/>
      <c r="AM178" s="24">
        <v>1</v>
      </c>
      <c r="AN178" s="24">
        <v>1</v>
      </c>
      <c r="AO178" s="24">
        <v>1</v>
      </c>
      <c r="AP178" s="24">
        <v>1</v>
      </c>
      <c r="AQ178" s="26">
        <v>1</v>
      </c>
      <c r="AS178" s="26">
        <f t="shared" si="50"/>
        <v>0</v>
      </c>
      <c r="AT178" s="26">
        <f t="shared" si="51"/>
        <v>0</v>
      </c>
      <c r="AU178" s="26">
        <f t="shared" si="52"/>
        <v>0</v>
      </c>
      <c r="AV178" s="26"/>
      <c r="AW178" s="26"/>
      <c r="AY178" s="26">
        <f t="shared" si="53"/>
        <v>0</v>
      </c>
      <c r="BA178" s="42">
        <v>1</v>
      </c>
      <c r="BB178" s="80">
        <v>134</v>
      </c>
      <c r="BC178" s="11">
        <v>156</v>
      </c>
      <c r="BD178" s="10">
        <v>126.2</v>
      </c>
      <c r="BE178" s="10">
        <v>126.05806451612899</v>
      </c>
      <c r="BF178" s="10">
        <v>126</v>
      </c>
      <c r="BG178" s="10">
        <v>126.1</v>
      </c>
      <c r="BH178" s="10">
        <v>126</v>
      </c>
      <c r="BI178" s="36">
        <v>125</v>
      </c>
      <c r="BJ178" s="11">
        <v>125</v>
      </c>
      <c r="BK178" s="10">
        <v>126</v>
      </c>
      <c r="BL178" s="10">
        <v>126</v>
      </c>
      <c r="BM178" s="10">
        <v>126</v>
      </c>
      <c r="BN178" s="10">
        <v>126</v>
      </c>
      <c r="BO178" s="37">
        <v>126</v>
      </c>
      <c r="BP178" s="30"/>
      <c r="BQ178" s="26">
        <v>1</v>
      </c>
      <c r="BS178" s="77">
        <f t="shared" si="54"/>
        <v>0</v>
      </c>
      <c r="BT178" s="78">
        <f t="shared" si="55"/>
        <v>0</v>
      </c>
      <c r="BU178" s="78">
        <f t="shared" si="56"/>
        <v>0</v>
      </c>
      <c r="BV178" s="79" t="e">
        <f t="shared" si="57"/>
        <v>#DIV/0!</v>
      </c>
    </row>
    <row r="179" spans="1:74" ht="19.5" thickBot="1">
      <c r="A179" s="88">
        <v>204</v>
      </c>
      <c r="B179" s="86"/>
      <c r="C179" s="40"/>
      <c r="D179" s="40"/>
      <c r="E179" s="25">
        <v>0</v>
      </c>
      <c r="F179" s="91"/>
      <c r="G179" s="93"/>
      <c r="H179" s="92"/>
      <c r="I179" s="87">
        <f t="shared" si="49"/>
        <v>0</v>
      </c>
      <c r="J179" s="88">
        <v>117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48"/>
      <c r="AB179" s="27"/>
      <c r="AC179" s="28"/>
      <c r="AD179" s="39"/>
      <c r="AE179" s="49"/>
      <c r="AF179" s="27"/>
      <c r="AG179" s="28"/>
      <c r="AH179" s="39"/>
      <c r="AI179" s="49"/>
      <c r="AJ179" s="27"/>
      <c r="AK179" s="28"/>
      <c r="AM179" s="24">
        <v>1</v>
      </c>
      <c r="AN179" s="24">
        <v>1</v>
      </c>
      <c r="AO179" s="24">
        <v>1</v>
      </c>
      <c r="AP179" s="24">
        <v>1</v>
      </c>
      <c r="AQ179" s="26">
        <v>1</v>
      </c>
      <c r="AS179" s="26">
        <f t="shared" si="50"/>
        <v>0</v>
      </c>
      <c r="AT179" s="26">
        <f t="shared" si="51"/>
        <v>0</v>
      </c>
      <c r="AU179" s="26">
        <f t="shared" si="52"/>
        <v>0</v>
      </c>
      <c r="AV179" s="26"/>
      <c r="AW179" s="26"/>
      <c r="AY179" s="26">
        <f t="shared" si="53"/>
        <v>0</v>
      </c>
      <c r="BA179" s="42">
        <v>1</v>
      </c>
      <c r="BB179" s="80">
        <v>135</v>
      </c>
      <c r="BC179" s="11">
        <v>157</v>
      </c>
      <c r="BD179" s="10">
        <v>127.2</v>
      </c>
      <c r="BE179" s="10">
        <v>127.05806451612899</v>
      </c>
      <c r="BF179" s="10">
        <v>127</v>
      </c>
      <c r="BG179" s="10">
        <v>127.1</v>
      </c>
      <c r="BH179" s="10">
        <v>127</v>
      </c>
      <c r="BI179" s="36">
        <v>126</v>
      </c>
      <c r="BJ179" s="11">
        <v>126</v>
      </c>
      <c r="BK179" s="10">
        <v>127</v>
      </c>
      <c r="BL179" s="10">
        <v>127</v>
      </c>
      <c r="BM179" s="10">
        <v>127</v>
      </c>
      <c r="BN179" s="10">
        <v>127</v>
      </c>
      <c r="BO179" s="37">
        <v>127</v>
      </c>
      <c r="BP179" s="30"/>
      <c r="BQ179" s="26">
        <v>1</v>
      </c>
      <c r="BS179" s="77">
        <f t="shared" si="54"/>
        <v>0</v>
      </c>
      <c r="BT179" s="78">
        <f t="shared" si="55"/>
        <v>0</v>
      </c>
      <c r="BU179" s="78">
        <f t="shared" si="56"/>
        <v>0</v>
      </c>
      <c r="BV179" s="79" t="e">
        <f t="shared" si="57"/>
        <v>#DIV/0!</v>
      </c>
    </row>
    <row r="180" spans="1:74" ht="19.5" thickBot="1">
      <c r="A180" s="88">
        <v>205</v>
      </c>
      <c r="B180" s="86"/>
      <c r="C180" s="40"/>
      <c r="D180" s="40"/>
      <c r="E180" s="25">
        <v>0</v>
      </c>
      <c r="F180" s="91"/>
      <c r="G180" s="93"/>
      <c r="H180" s="92"/>
      <c r="I180" s="87">
        <f t="shared" si="49"/>
        <v>0</v>
      </c>
      <c r="J180" s="88">
        <v>118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48"/>
      <c r="AB180" s="27"/>
      <c r="AC180" s="28"/>
      <c r="AD180" s="39"/>
      <c r="AE180" s="49"/>
      <c r="AF180" s="27"/>
      <c r="AG180" s="28"/>
      <c r="AH180" s="39"/>
      <c r="AI180" s="49"/>
      <c r="AJ180" s="27"/>
      <c r="AK180" s="28"/>
      <c r="AM180" s="24">
        <v>1</v>
      </c>
      <c r="AN180" s="24">
        <v>1</v>
      </c>
      <c r="AO180" s="24">
        <v>1</v>
      </c>
      <c r="AP180" s="24">
        <v>1</v>
      </c>
      <c r="AQ180" s="26">
        <v>1</v>
      </c>
      <c r="AS180" s="26">
        <f t="shared" si="50"/>
        <v>0</v>
      </c>
      <c r="AT180" s="26">
        <f t="shared" si="51"/>
        <v>0</v>
      </c>
      <c r="AU180" s="26">
        <f t="shared" si="52"/>
        <v>0</v>
      </c>
      <c r="AV180" s="26"/>
      <c r="AW180" s="26"/>
      <c r="AY180" s="26">
        <f t="shared" si="53"/>
        <v>0</v>
      </c>
      <c r="BA180" s="42">
        <v>1</v>
      </c>
      <c r="BB180" s="80">
        <v>136</v>
      </c>
      <c r="BC180" s="11">
        <v>158</v>
      </c>
      <c r="BD180" s="10">
        <v>128.19999999999999</v>
      </c>
      <c r="BE180" s="10">
        <v>128.05806451612901</v>
      </c>
      <c r="BF180" s="10">
        <v>128</v>
      </c>
      <c r="BG180" s="10">
        <v>128.1</v>
      </c>
      <c r="BH180" s="10">
        <v>128</v>
      </c>
      <c r="BI180" s="36">
        <v>127</v>
      </c>
      <c r="BJ180" s="11">
        <v>127</v>
      </c>
      <c r="BK180" s="10">
        <v>128</v>
      </c>
      <c r="BL180" s="10">
        <v>128</v>
      </c>
      <c r="BM180" s="10">
        <v>128</v>
      </c>
      <c r="BN180" s="10">
        <v>128</v>
      </c>
      <c r="BO180" s="37">
        <v>128</v>
      </c>
      <c r="BP180" s="30"/>
      <c r="BQ180" s="26">
        <v>1</v>
      </c>
      <c r="BS180" s="77">
        <f t="shared" si="54"/>
        <v>0</v>
      </c>
      <c r="BT180" s="78">
        <f t="shared" si="55"/>
        <v>0</v>
      </c>
      <c r="BU180" s="78">
        <f t="shared" si="56"/>
        <v>0</v>
      </c>
      <c r="BV180" s="79" t="e">
        <f t="shared" si="57"/>
        <v>#DIV/0!</v>
      </c>
    </row>
    <row r="181" spans="1:74" ht="19.5" thickBot="1">
      <c r="A181" s="88">
        <v>206</v>
      </c>
      <c r="B181" s="86"/>
      <c r="C181" s="40"/>
      <c r="D181" s="40"/>
      <c r="E181" s="25">
        <v>0</v>
      </c>
      <c r="F181" s="91"/>
      <c r="G181" s="93"/>
      <c r="H181" s="92"/>
      <c r="I181" s="87">
        <f t="shared" si="49"/>
        <v>0</v>
      </c>
      <c r="J181" s="88">
        <v>119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48"/>
      <c r="AB181" s="27"/>
      <c r="AC181" s="28"/>
      <c r="AD181" s="39"/>
      <c r="AE181" s="49"/>
      <c r="AF181" s="27"/>
      <c r="AG181" s="28"/>
      <c r="AH181" s="39"/>
      <c r="AI181" s="49"/>
      <c r="AJ181" s="27"/>
      <c r="AK181" s="28"/>
      <c r="AM181" s="24">
        <v>1</v>
      </c>
      <c r="AN181" s="24">
        <v>1</v>
      </c>
      <c r="AO181" s="24">
        <v>1</v>
      </c>
      <c r="AP181" s="24">
        <v>1</v>
      </c>
      <c r="AQ181" s="26">
        <v>1</v>
      </c>
      <c r="AS181" s="26">
        <f t="shared" si="50"/>
        <v>0</v>
      </c>
      <c r="AT181" s="26">
        <f t="shared" si="51"/>
        <v>0</v>
      </c>
      <c r="AU181" s="26">
        <f t="shared" si="52"/>
        <v>0</v>
      </c>
      <c r="AV181" s="26"/>
      <c r="AW181" s="26"/>
      <c r="AY181" s="26">
        <f t="shared" si="53"/>
        <v>0</v>
      </c>
      <c r="BA181" s="42">
        <v>1</v>
      </c>
      <c r="BB181" s="80">
        <v>137</v>
      </c>
      <c r="BC181" s="11">
        <v>159</v>
      </c>
      <c r="BD181" s="10">
        <v>129.19999999999999</v>
      </c>
      <c r="BE181" s="10">
        <v>129.05806451612901</v>
      </c>
      <c r="BF181" s="10">
        <v>129</v>
      </c>
      <c r="BG181" s="10">
        <v>129.1</v>
      </c>
      <c r="BH181" s="10">
        <v>129</v>
      </c>
      <c r="BI181" s="36">
        <v>128</v>
      </c>
      <c r="BJ181" s="11">
        <v>128</v>
      </c>
      <c r="BK181" s="10">
        <v>129</v>
      </c>
      <c r="BL181" s="10">
        <v>129</v>
      </c>
      <c r="BM181" s="10">
        <v>129</v>
      </c>
      <c r="BN181" s="10">
        <v>129</v>
      </c>
      <c r="BO181" s="37">
        <v>129</v>
      </c>
      <c r="BP181" s="30"/>
      <c r="BQ181" s="26">
        <v>1</v>
      </c>
      <c r="BS181" s="77">
        <f t="shared" si="54"/>
        <v>0</v>
      </c>
      <c r="BT181" s="78">
        <f t="shared" si="55"/>
        <v>0</v>
      </c>
      <c r="BU181" s="78">
        <f t="shared" si="56"/>
        <v>0</v>
      </c>
      <c r="BV181" s="79" t="e">
        <f t="shared" si="57"/>
        <v>#DIV/0!</v>
      </c>
    </row>
    <row r="182" spans="1:74" ht="19.5" thickBot="1">
      <c r="A182" s="88">
        <v>207</v>
      </c>
      <c r="B182" s="86"/>
      <c r="C182" s="40"/>
      <c r="D182" s="40"/>
      <c r="E182" s="25">
        <v>0</v>
      </c>
      <c r="F182" s="91"/>
      <c r="G182" s="93"/>
      <c r="H182" s="92"/>
      <c r="I182" s="87">
        <f t="shared" si="49"/>
        <v>0</v>
      </c>
      <c r="J182" s="88">
        <v>120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48"/>
      <c r="AB182" s="27"/>
      <c r="AC182" s="28"/>
      <c r="AD182" s="39"/>
      <c r="AE182" s="49"/>
      <c r="AF182" s="27"/>
      <c r="AG182" s="28"/>
      <c r="AH182" s="39"/>
      <c r="AI182" s="49"/>
      <c r="AJ182" s="27"/>
      <c r="AK182" s="28"/>
      <c r="AM182" s="24">
        <v>1</v>
      </c>
      <c r="AN182" s="24">
        <v>1</v>
      </c>
      <c r="AO182" s="24">
        <v>1</v>
      </c>
      <c r="AP182" s="24">
        <v>1</v>
      </c>
      <c r="AQ182" s="26">
        <v>1</v>
      </c>
      <c r="AS182" s="26">
        <f t="shared" si="50"/>
        <v>0</v>
      </c>
      <c r="AT182" s="26">
        <f t="shared" si="51"/>
        <v>0</v>
      </c>
      <c r="AU182" s="26">
        <f t="shared" si="52"/>
        <v>0</v>
      </c>
      <c r="AV182" s="26"/>
      <c r="AW182" s="26"/>
      <c r="AY182" s="26">
        <f t="shared" si="53"/>
        <v>0</v>
      </c>
      <c r="BA182" s="42">
        <v>1</v>
      </c>
      <c r="BB182" s="80">
        <v>138</v>
      </c>
      <c r="BC182" s="11">
        <v>160</v>
      </c>
      <c r="BD182" s="10">
        <v>130.19999999999999</v>
      </c>
      <c r="BE182" s="10">
        <v>130.05806451612901</v>
      </c>
      <c r="BF182" s="10">
        <v>130</v>
      </c>
      <c r="BG182" s="10">
        <v>130.1</v>
      </c>
      <c r="BH182" s="10">
        <v>130</v>
      </c>
      <c r="BI182" s="36">
        <v>129</v>
      </c>
      <c r="BJ182" s="11">
        <v>129</v>
      </c>
      <c r="BK182" s="10">
        <v>130</v>
      </c>
      <c r="BL182" s="10">
        <v>130</v>
      </c>
      <c r="BM182" s="10">
        <v>130</v>
      </c>
      <c r="BN182" s="10">
        <v>130</v>
      </c>
      <c r="BO182" s="37">
        <v>130</v>
      </c>
      <c r="BP182" s="30"/>
      <c r="BQ182" s="26">
        <v>1</v>
      </c>
      <c r="BS182" s="77">
        <f t="shared" si="54"/>
        <v>0</v>
      </c>
      <c r="BT182" s="78">
        <f t="shared" si="55"/>
        <v>0</v>
      </c>
      <c r="BU182" s="78">
        <f t="shared" si="56"/>
        <v>0</v>
      </c>
      <c r="BV182" s="79" t="e">
        <f t="shared" si="57"/>
        <v>#DIV/0!</v>
      </c>
    </row>
    <row r="183" spans="1:74" ht="19.5" thickBot="1">
      <c r="A183" s="88">
        <v>208</v>
      </c>
      <c r="B183" s="86"/>
      <c r="C183" s="40"/>
      <c r="D183" s="40"/>
      <c r="E183" s="25">
        <v>0</v>
      </c>
      <c r="F183" s="91"/>
      <c r="G183" s="93"/>
      <c r="H183" s="92"/>
      <c r="I183" s="87">
        <f t="shared" si="49"/>
        <v>0</v>
      </c>
      <c r="J183" s="88">
        <v>121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48"/>
      <c r="AB183" s="27"/>
      <c r="AC183" s="28"/>
      <c r="AD183" s="39"/>
      <c r="AE183" s="49"/>
      <c r="AF183" s="27"/>
      <c r="AG183" s="28"/>
      <c r="AH183" s="39"/>
      <c r="AI183" s="49"/>
      <c r="AJ183" s="27"/>
      <c r="AK183" s="28"/>
      <c r="AM183" s="24">
        <v>1</v>
      </c>
      <c r="AN183" s="24">
        <v>1</v>
      </c>
      <c r="AO183" s="24">
        <v>1</v>
      </c>
      <c r="AP183" s="24">
        <v>1</v>
      </c>
      <c r="AQ183" s="26">
        <v>1</v>
      </c>
      <c r="AS183" s="26">
        <f t="shared" si="50"/>
        <v>0</v>
      </c>
      <c r="AT183" s="26">
        <f t="shared" si="51"/>
        <v>0</v>
      </c>
      <c r="AU183" s="26">
        <f t="shared" si="52"/>
        <v>0</v>
      </c>
      <c r="AV183" s="26"/>
      <c r="AW183" s="26"/>
      <c r="AY183" s="26">
        <f t="shared" si="53"/>
        <v>0</v>
      </c>
      <c r="BA183" s="42">
        <v>1</v>
      </c>
      <c r="BB183" s="80">
        <v>139</v>
      </c>
      <c r="BC183" s="11">
        <v>161</v>
      </c>
      <c r="BD183" s="10">
        <v>131.19999999999999</v>
      </c>
      <c r="BE183" s="10">
        <v>131.05806451612901</v>
      </c>
      <c r="BF183" s="10">
        <v>131</v>
      </c>
      <c r="BG183" s="10">
        <v>131.1</v>
      </c>
      <c r="BH183" s="10">
        <v>131</v>
      </c>
      <c r="BI183" s="36">
        <v>130</v>
      </c>
      <c r="BJ183" s="11">
        <v>130</v>
      </c>
      <c r="BK183" s="10">
        <v>131</v>
      </c>
      <c r="BL183" s="10">
        <v>131</v>
      </c>
      <c r="BM183" s="10">
        <v>131</v>
      </c>
      <c r="BN183" s="10">
        <v>131</v>
      </c>
      <c r="BO183" s="37">
        <v>131</v>
      </c>
      <c r="BP183" s="30"/>
      <c r="BQ183" s="26">
        <v>1</v>
      </c>
      <c r="BS183" s="77">
        <f t="shared" si="54"/>
        <v>0</v>
      </c>
      <c r="BT183" s="78">
        <f t="shared" si="55"/>
        <v>0</v>
      </c>
      <c r="BU183" s="78">
        <f t="shared" si="56"/>
        <v>0</v>
      </c>
      <c r="BV183" s="79" t="e">
        <f t="shared" si="57"/>
        <v>#DIV/0!</v>
      </c>
    </row>
    <row r="184" spans="1:74" ht="19.5" thickBot="1">
      <c r="A184" s="88">
        <v>209</v>
      </c>
      <c r="B184" s="86"/>
      <c r="C184" s="40"/>
      <c r="D184" s="40"/>
      <c r="E184" s="25">
        <v>0</v>
      </c>
      <c r="F184" s="91"/>
      <c r="G184" s="93"/>
      <c r="H184" s="92"/>
      <c r="I184" s="87">
        <f t="shared" si="49"/>
        <v>0</v>
      </c>
      <c r="J184" s="88">
        <v>122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48"/>
      <c r="AB184" s="27"/>
      <c r="AC184" s="28"/>
      <c r="AD184" s="39"/>
      <c r="AE184" s="49"/>
      <c r="AF184" s="27"/>
      <c r="AG184" s="28"/>
      <c r="AH184" s="39"/>
      <c r="AI184" s="49"/>
      <c r="AJ184" s="27"/>
      <c r="AK184" s="28"/>
      <c r="AM184" s="24">
        <v>1</v>
      </c>
      <c r="AN184" s="24">
        <v>1</v>
      </c>
      <c r="AO184" s="24">
        <v>1</v>
      </c>
      <c r="AP184" s="24">
        <v>1</v>
      </c>
      <c r="AQ184" s="26">
        <v>1</v>
      </c>
      <c r="AS184" s="26">
        <f t="shared" si="50"/>
        <v>0</v>
      </c>
      <c r="AT184" s="26">
        <f t="shared" si="51"/>
        <v>0</v>
      </c>
      <c r="AU184" s="26">
        <f t="shared" si="52"/>
        <v>0</v>
      </c>
      <c r="AV184" s="26"/>
      <c r="AW184" s="26"/>
      <c r="AY184" s="26">
        <f t="shared" si="53"/>
        <v>0</v>
      </c>
      <c r="BA184" s="42">
        <v>1</v>
      </c>
      <c r="BB184" s="80">
        <v>140</v>
      </c>
      <c r="BC184" s="11">
        <v>162</v>
      </c>
      <c r="BD184" s="10">
        <v>132.19999999999999</v>
      </c>
      <c r="BE184" s="10">
        <v>132.05806451612901</v>
      </c>
      <c r="BF184" s="10">
        <v>132</v>
      </c>
      <c r="BG184" s="10">
        <v>132.1</v>
      </c>
      <c r="BH184" s="10">
        <v>132</v>
      </c>
      <c r="BI184" s="36">
        <v>131</v>
      </c>
      <c r="BJ184" s="11">
        <v>131</v>
      </c>
      <c r="BK184" s="10">
        <v>132</v>
      </c>
      <c r="BL184" s="10">
        <v>132</v>
      </c>
      <c r="BM184" s="10">
        <v>132</v>
      </c>
      <c r="BN184" s="10">
        <v>132</v>
      </c>
      <c r="BO184" s="37">
        <v>132</v>
      </c>
      <c r="BP184" s="30"/>
      <c r="BQ184" s="26">
        <v>122</v>
      </c>
      <c r="BS184" s="77">
        <f t="shared" si="54"/>
        <v>0</v>
      </c>
      <c r="BT184" s="78">
        <f t="shared" si="55"/>
        <v>0</v>
      </c>
      <c r="BU184" s="78">
        <f t="shared" si="56"/>
        <v>0</v>
      </c>
      <c r="BV184" s="79" t="e">
        <f t="shared" si="57"/>
        <v>#DIV/0!</v>
      </c>
    </row>
    <row r="185" spans="1:74" ht="19.5" thickBot="1">
      <c r="A185" s="88">
        <v>210</v>
      </c>
      <c r="B185" s="86"/>
      <c r="C185" s="40"/>
      <c r="D185" s="40"/>
      <c r="E185" s="25">
        <v>0</v>
      </c>
      <c r="F185" s="91"/>
      <c r="G185" s="93"/>
      <c r="H185" s="92"/>
      <c r="I185" s="87">
        <f t="shared" si="49"/>
        <v>0</v>
      </c>
      <c r="J185" s="88">
        <v>123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48"/>
      <c r="AB185" s="27"/>
      <c r="AC185" s="28"/>
      <c r="AD185" s="39"/>
      <c r="AE185" s="49"/>
      <c r="AF185" s="27"/>
      <c r="AG185" s="28"/>
      <c r="AH185" s="39"/>
      <c r="AI185" s="49"/>
      <c r="AJ185" s="27"/>
      <c r="AK185" s="28"/>
      <c r="AM185" s="24">
        <v>1</v>
      </c>
      <c r="AN185" s="24">
        <v>1</v>
      </c>
      <c r="AO185" s="24">
        <v>1</v>
      </c>
      <c r="AP185" s="24">
        <v>1</v>
      </c>
      <c r="AQ185" s="26">
        <v>1</v>
      </c>
      <c r="AS185" s="26">
        <f t="shared" si="50"/>
        <v>0</v>
      </c>
      <c r="AT185" s="26">
        <f t="shared" si="51"/>
        <v>0</v>
      </c>
      <c r="AU185" s="26">
        <f t="shared" si="52"/>
        <v>0</v>
      </c>
      <c r="AV185" s="26"/>
      <c r="AW185" s="26"/>
      <c r="AY185" s="26">
        <f t="shared" si="53"/>
        <v>0</v>
      </c>
      <c r="BA185" s="42">
        <v>1</v>
      </c>
      <c r="BB185" s="80">
        <v>141</v>
      </c>
      <c r="BC185" s="11">
        <v>163</v>
      </c>
      <c r="BD185" s="10">
        <v>133.19999999999999</v>
      </c>
      <c r="BE185" s="10">
        <v>133.05806451612901</v>
      </c>
      <c r="BF185" s="10">
        <v>133</v>
      </c>
      <c r="BG185" s="10">
        <v>133.1</v>
      </c>
      <c r="BH185" s="10">
        <v>133</v>
      </c>
      <c r="BI185" s="36">
        <v>132</v>
      </c>
      <c r="BJ185" s="11">
        <v>132</v>
      </c>
      <c r="BK185" s="10">
        <v>133</v>
      </c>
      <c r="BL185" s="10">
        <v>133</v>
      </c>
      <c r="BM185" s="10">
        <v>133</v>
      </c>
      <c r="BN185" s="10">
        <v>133</v>
      </c>
      <c r="BO185" s="37">
        <v>133</v>
      </c>
      <c r="BP185" s="30"/>
      <c r="BQ185" s="26">
        <v>123</v>
      </c>
      <c r="BS185" s="77">
        <f t="shared" si="54"/>
        <v>0</v>
      </c>
      <c r="BT185" s="78">
        <f t="shared" si="55"/>
        <v>0</v>
      </c>
      <c r="BU185" s="78">
        <f t="shared" si="56"/>
        <v>0</v>
      </c>
      <c r="BV185" s="79" t="e">
        <f t="shared" si="57"/>
        <v>#DIV/0!</v>
      </c>
    </row>
    <row r="186" spans="1:74" ht="19.5" thickBot="1">
      <c r="A186" s="88">
        <v>211</v>
      </c>
      <c r="B186" s="86"/>
      <c r="C186" s="40"/>
      <c r="D186" s="40"/>
      <c r="E186" s="25">
        <v>0</v>
      </c>
      <c r="F186" s="91"/>
      <c r="G186" s="93"/>
      <c r="H186" s="92"/>
      <c r="I186" s="87">
        <f t="shared" si="49"/>
        <v>0</v>
      </c>
      <c r="J186" s="88">
        <v>124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48"/>
      <c r="AB186" s="27"/>
      <c r="AC186" s="28"/>
      <c r="AD186" s="39"/>
      <c r="AE186" s="49"/>
      <c r="AF186" s="27"/>
      <c r="AG186" s="28"/>
      <c r="AH186" s="39"/>
      <c r="AI186" s="49"/>
      <c r="AJ186" s="27"/>
      <c r="AK186" s="28"/>
      <c r="AM186" s="24">
        <v>1</v>
      </c>
      <c r="AN186" s="24">
        <v>1</v>
      </c>
      <c r="AO186" s="24">
        <v>1</v>
      </c>
      <c r="AP186" s="24">
        <v>1</v>
      </c>
      <c r="AQ186" s="26">
        <v>1</v>
      </c>
      <c r="AS186" s="26">
        <f t="shared" si="50"/>
        <v>0</v>
      </c>
      <c r="AT186" s="26">
        <f t="shared" si="51"/>
        <v>0</v>
      </c>
      <c r="AU186" s="26">
        <f t="shared" si="52"/>
        <v>0</v>
      </c>
      <c r="AV186" s="26"/>
      <c r="AW186" s="26"/>
      <c r="AY186" s="26">
        <f t="shared" si="53"/>
        <v>0</v>
      </c>
      <c r="BA186" s="42">
        <v>1</v>
      </c>
      <c r="BB186" s="80">
        <v>142</v>
      </c>
      <c r="BC186" s="11">
        <v>164</v>
      </c>
      <c r="BD186" s="10">
        <v>134.19999999999999</v>
      </c>
      <c r="BE186" s="10">
        <v>134.05806451612901</v>
      </c>
      <c r="BF186" s="10">
        <v>134</v>
      </c>
      <c r="BG186" s="10">
        <v>134.1</v>
      </c>
      <c r="BH186" s="10">
        <v>134</v>
      </c>
      <c r="BI186" s="36">
        <v>133</v>
      </c>
      <c r="BJ186" s="11">
        <v>133</v>
      </c>
      <c r="BK186" s="10">
        <v>134</v>
      </c>
      <c r="BL186" s="10">
        <v>134</v>
      </c>
      <c r="BM186" s="10">
        <v>134</v>
      </c>
      <c r="BN186" s="10">
        <v>134</v>
      </c>
      <c r="BO186" s="37">
        <v>134</v>
      </c>
      <c r="BP186" s="30"/>
      <c r="BQ186" s="26">
        <v>124</v>
      </c>
      <c r="BS186" s="77">
        <f t="shared" si="54"/>
        <v>0</v>
      </c>
      <c r="BT186" s="78">
        <f t="shared" si="55"/>
        <v>0</v>
      </c>
      <c r="BU186" s="78">
        <f t="shared" si="56"/>
        <v>0</v>
      </c>
      <c r="BV186" s="79" t="e">
        <f t="shared" si="57"/>
        <v>#DIV/0!</v>
      </c>
    </row>
    <row r="187" spans="1:74" ht="19.5" thickBot="1">
      <c r="A187" s="88">
        <v>212</v>
      </c>
      <c r="B187" s="86"/>
      <c r="C187" s="40"/>
      <c r="D187" s="40"/>
      <c r="E187" s="25">
        <v>0</v>
      </c>
      <c r="F187" s="91"/>
      <c r="G187" s="93"/>
      <c r="H187" s="92"/>
      <c r="I187" s="87">
        <f t="shared" si="49"/>
        <v>0</v>
      </c>
      <c r="J187" s="88">
        <v>125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48"/>
      <c r="AB187" s="27"/>
      <c r="AC187" s="28"/>
      <c r="AD187" s="39"/>
      <c r="AE187" s="49"/>
      <c r="AF187" s="27"/>
      <c r="AG187" s="28"/>
      <c r="AH187" s="39"/>
      <c r="AI187" s="49"/>
      <c r="AJ187" s="27"/>
      <c r="AK187" s="28"/>
      <c r="AM187" s="24">
        <v>1</v>
      </c>
      <c r="AN187" s="24">
        <v>1</v>
      </c>
      <c r="AO187" s="24">
        <v>1</v>
      </c>
      <c r="AP187" s="24">
        <v>1</v>
      </c>
      <c r="AQ187" s="26">
        <v>1</v>
      </c>
      <c r="AS187" s="26">
        <f t="shared" si="50"/>
        <v>0</v>
      </c>
      <c r="AT187" s="26">
        <f t="shared" si="51"/>
        <v>0</v>
      </c>
      <c r="AU187" s="26">
        <f t="shared" si="52"/>
        <v>0</v>
      </c>
      <c r="AV187" s="26"/>
      <c r="AW187" s="26"/>
      <c r="AY187" s="26">
        <f t="shared" si="53"/>
        <v>0</v>
      </c>
      <c r="BA187" s="42">
        <v>1</v>
      </c>
      <c r="BB187" s="80">
        <v>143</v>
      </c>
      <c r="BC187" s="11">
        <v>165</v>
      </c>
      <c r="BD187" s="10">
        <v>135.19999999999999</v>
      </c>
      <c r="BE187" s="10">
        <v>135.05806451612901</v>
      </c>
      <c r="BF187" s="10">
        <v>135</v>
      </c>
      <c r="BG187" s="10">
        <v>135.1</v>
      </c>
      <c r="BH187" s="10">
        <v>135</v>
      </c>
      <c r="BI187" s="36">
        <v>134</v>
      </c>
      <c r="BJ187" s="11">
        <v>134</v>
      </c>
      <c r="BK187" s="10">
        <v>135</v>
      </c>
      <c r="BL187" s="10">
        <v>135</v>
      </c>
      <c r="BM187" s="10">
        <v>135</v>
      </c>
      <c r="BN187" s="10">
        <v>135</v>
      </c>
      <c r="BO187" s="37">
        <v>135</v>
      </c>
      <c r="BP187" s="30"/>
      <c r="BQ187" s="26">
        <v>125</v>
      </c>
      <c r="BS187" s="77">
        <f t="shared" si="54"/>
        <v>0</v>
      </c>
      <c r="BT187" s="78">
        <f t="shared" si="55"/>
        <v>0</v>
      </c>
      <c r="BU187" s="78">
        <f t="shared" si="56"/>
        <v>0</v>
      </c>
      <c r="BV187" s="79" t="e">
        <f t="shared" si="57"/>
        <v>#DIV/0!</v>
      </c>
    </row>
    <row r="188" spans="1:74" ht="19.5" thickBot="1">
      <c r="A188" s="88">
        <v>213</v>
      </c>
      <c r="B188" s="86"/>
      <c r="C188" s="40"/>
      <c r="D188" s="40"/>
      <c r="E188" s="25">
        <v>0</v>
      </c>
      <c r="F188" s="91"/>
      <c r="G188" s="93"/>
      <c r="H188" s="92"/>
      <c r="I188" s="87">
        <f t="shared" si="49"/>
        <v>0</v>
      </c>
      <c r="J188" s="88">
        <v>126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48"/>
      <c r="AB188" s="27"/>
      <c r="AC188" s="28"/>
      <c r="AD188" s="39"/>
      <c r="AE188" s="49"/>
      <c r="AF188" s="27"/>
      <c r="AG188" s="28"/>
      <c r="AH188" s="39"/>
      <c r="AI188" s="49"/>
      <c r="AJ188" s="27"/>
      <c r="AK188" s="28"/>
      <c r="AM188" s="24">
        <v>1</v>
      </c>
      <c r="AN188" s="24">
        <v>1</v>
      </c>
      <c r="AO188" s="24">
        <v>1</v>
      </c>
      <c r="AP188" s="24">
        <v>1</v>
      </c>
      <c r="AQ188" s="26">
        <v>1</v>
      </c>
      <c r="AS188" s="26">
        <f t="shared" si="50"/>
        <v>0</v>
      </c>
      <c r="AT188" s="26">
        <f t="shared" si="51"/>
        <v>0</v>
      </c>
      <c r="AU188" s="26">
        <f t="shared" si="52"/>
        <v>0</v>
      </c>
      <c r="AV188" s="26"/>
      <c r="AW188" s="26"/>
      <c r="AY188" s="26">
        <f t="shared" si="53"/>
        <v>0</v>
      </c>
      <c r="BA188" s="42">
        <v>1</v>
      </c>
      <c r="BB188" s="80">
        <v>144</v>
      </c>
      <c r="BC188" s="11">
        <v>166</v>
      </c>
      <c r="BD188" s="10">
        <v>136.19999999999999</v>
      </c>
      <c r="BE188" s="10">
        <v>136.05806451612901</v>
      </c>
      <c r="BF188" s="10">
        <v>136</v>
      </c>
      <c r="BG188" s="10">
        <v>136.1</v>
      </c>
      <c r="BH188" s="10">
        <v>136</v>
      </c>
      <c r="BI188" s="36">
        <v>135</v>
      </c>
      <c r="BJ188" s="11">
        <v>135</v>
      </c>
      <c r="BK188" s="10">
        <v>136</v>
      </c>
      <c r="BL188" s="10">
        <v>136</v>
      </c>
      <c r="BM188" s="10">
        <v>136</v>
      </c>
      <c r="BN188" s="10">
        <v>136</v>
      </c>
      <c r="BO188" s="37">
        <v>136</v>
      </c>
      <c r="BP188" s="30"/>
      <c r="BQ188" s="26">
        <v>126</v>
      </c>
      <c r="BS188" s="77">
        <f t="shared" si="54"/>
        <v>0</v>
      </c>
      <c r="BT188" s="78">
        <f t="shared" si="55"/>
        <v>0</v>
      </c>
      <c r="BU188" s="78">
        <f t="shared" si="56"/>
        <v>0</v>
      </c>
      <c r="BV188" s="79" t="e">
        <f t="shared" si="57"/>
        <v>#DIV/0!</v>
      </c>
    </row>
    <row r="189" spans="1:74" ht="19.5" thickBot="1">
      <c r="A189" s="88">
        <v>214</v>
      </c>
      <c r="B189" s="86"/>
      <c r="C189" s="40"/>
      <c r="D189" s="40"/>
      <c r="E189" s="25">
        <v>0</v>
      </c>
      <c r="F189" s="91"/>
      <c r="G189" s="93"/>
      <c r="H189" s="92"/>
      <c r="I189" s="87">
        <f t="shared" si="49"/>
        <v>0</v>
      </c>
      <c r="J189" s="88">
        <v>127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48"/>
      <c r="AB189" s="27"/>
      <c r="AC189" s="28"/>
      <c r="AD189" s="39"/>
      <c r="AE189" s="49"/>
      <c r="AF189" s="27"/>
      <c r="AG189" s="28"/>
      <c r="AH189" s="39"/>
      <c r="AI189" s="49"/>
      <c r="AJ189" s="27"/>
      <c r="AK189" s="28"/>
      <c r="AM189" s="24">
        <v>1</v>
      </c>
      <c r="AN189" s="24">
        <v>1</v>
      </c>
      <c r="AO189" s="24">
        <v>1</v>
      </c>
      <c r="AP189" s="24">
        <v>1</v>
      </c>
      <c r="AQ189" s="26">
        <v>1</v>
      </c>
      <c r="AS189" s="26">
        <f t="shared" si="50"/>
        <v>0</v>
      </c>
      <c r="AT189" s="26">
        <f t="shared" si="51"/>
        <v>0</v>
      </c>
      <c r="AU189" s="26">
        <f t="shared" si="52"/>
        <v>0</v>
      </c>
      <c r="AV189" s="26"/>
      <c r="AW189" s="26"/>
      <c r="AY189" s="26">
        <f t="shared" si="53"/>
        <v>0</v>
      </c>
      <c r="BA189" s="43">
        <v>127</v>
      </c>
      <c r="BB189" s="80">
        <v>145</v>
      </c>
      <c r="BC189" s="11">
        <v>167</v>
      </c>
      <c r="BD189" s="10">
        <v>137.19999999999999</v>
      </c>
      <c r="BE189" s="10">
        <v>137.05806451612901</v>
      </c>
      <c r="BF189" s="10">
        <v>137</v>
      </c>
      <c r="BG189" s="10">
        <v>137.1</v>
      </c>
      <c r="BH189" s="10">
        <v>137</v>
      </c>
      <c r="BI189" s="36">
        <v>136</v>
      </c>
      <c r="BJ189" s="11">
        <v>136</v>
      </c>
      <c r="BK189" s="10">
        <v>137</v>
      </c>
      <c r="BL189" s="10">
        <v>137</v>
      </c>
      <c r="BM189" s="10">
        <v>137</v>
      </c>
      <c r="BN189" s="10">
        <v>137</v>
      </c>
      <c r="BO189" s="37">
        <v>137</v>
      </c>
      <c r="BP189" s="30"/>
      <c r="BQ189" s="26">
        <v>127</v>
      </c>
      <c r="BS189" s="77">
        <f t="shared" si="54"/>
        <v>0</v>
      </c>
      <c r="BT189" s="78">
        <f t="shared" si="55"/>
        <v>0</v>
      </c>
      <c r="BU189" s="78">
        <f t="shared" si="56"/>
        <v>0</v>
      </c>
      <c r="BV189" s="79" t="e">
        <f t="shared" si="57"/>
        <v>#DIV/0!</v>
      </c>
    </row>
    <row r="190" spans="1:74" ht="19.5" thickBot="1">
      <c r="A190" s="88">
        <v>215</v>
      </c>
      <c r="B190" s="86"/>
      <c r="C190" s="40"/>
      <c r="D190" s="40"/>
      <c r="E190" s="25">
        <v>0</v>
      </c>
      <c r="F190" s="91"/>
      <c r="G190" s="93"/>
      <c r="H190" s="92"/>
      <c r="I190" s="87">
        <f t="shared" si="49"/>
        <v>0</v>
      </c>
      <c r="J190" s="88">
        <v>128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48"/>
      <c r="AB190" s="27"/>
      <c r="AC190" s="28"/>
      <c r="AD190" s="39"/>
      <c r="AE190" s="49"/>
      <c r="AF190" s="27"/>
      <c r="AG190" s="28"/>
      <c r="AH190" s="39"/>
      <c r="AI190" s="49"/>
      <c r="AJ190" s="27"/>
      <c r="AK190" s="28"/>
      <c r="AM190" s="24">
        <v>1</v>
      </c>
      <c r="AN190" s="24">
        <v>1</v>
      </c>
      <c r="AO190" s="24">
        <v>1</v>
      </c>
      <c r="AP190" s="24">
        <v>1</v>
      </c>
      <c r="AQ190" s="26">
        <v>1</v>
      </c>
      <c r="AS190" s="26">
        <f t="shared" si="50"/>
        <v>0</v>
      </c>
      <c r="AT190" s="26">
        <f t="shared" si="51"/>
        <v>0</v>
      </c>
      <c r="AU190" s="26">
        <f t="shared" si="52"/>
        <v>0</v>
      </c>
      <c r="AV190" s="26"/>
      <c r="AW190" s="26"/>
      <c r="AY190" s="26">
        <f t="shared" si="53"/>
        <v>0</v>
      </c>
      <c r="BA190" s="43">
        <v>128</v>
      </c>
      <c r="BB190" s="80">
        <v>146</v>
      </c>
      <c r="BC190" s="11">
        <v>168</v>
      </c>
      <c r="BD190" s="10">
        <v>138.19999999999999</v>
      </c>
      <c r="BE190" s="10">
        <v>138.05806451612901</v>
      </c>
      <c r="BF190" s="10">
        <v>138</v>
      </c>
      <c r="BG190" s="10">
        <v>138.1</v>
      </c>
      <c r="BH190" s="10">
        <v>138</v>
      </c>
      <c r="BI190" s="36">
        <v>137</v>
      </c>
      <c r="BJ190" s="11">
        <v>137</v>
      </c>
      <c r="BK190" s="10">
        <v>138</v>
      </c>
      <c r="BL190" s="10">
        <v>138</v>
      </c>
      <c r="BM190" s="10">
        <v>138</v>
      </c>
      <c r="BN190" s="10">
        <v>138</v>
      </c>
      <c r="BO190" s="37">
        <v>138</v>
      </c>
      <c r="BP190" s="30"/>
      <c r="BQ190" s="26">
        <v>128</v>
      </c>
      <c r="BS190" s="77">
        <f t="shared" si="54"/>
        <v>0</v>
      </c>
      <c r="BT190" s="78">
        <f t="shared" si="55"/>
        <v>0</v>
      </c>
      <c r="BU190" s="78">
        <f t="shared" si="56"/>
        <v>0</v>
      </c>
      <c r="BV190" s="79" t="e">
        <f t="shared" si="57"/>
        <v>#DIV/0!</v>
      </c>
    </row>
    <row r="191" spans="1:74" ht="19.5" thickBot="1">
      <c r="A191" s="88">
        <v>216</v>
      </c>
      <c r="B191" s="86"/>
      <c r="C191" s="40"/>
      <c r="D191" s="40"/>
      <c r="E191" s="25">
        <v>0</v>
      </c>
      <c r="F191" s="91"/>
      <c r="G191" s="93"/>
      <c r="H191" s="92"/>
      <c r="I191" s="87">
        <f t="shared" si="49"/>
        <v>0</v>
      </c>
      <c r="J191" s="88">
        <v>129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48"/>
      <c r="AB191" s="27"/>
      <c r="AC191" s="28"/>
      <c r="AD191" s="39"/>
      <c r="AE191" s="49"/>
      <c r="AF191" s="27"/>
      <c r="AG191" s="28"/>
      <c r="AH191" s="39"/>
      <c r="AI191" s="49"/>
      <c r="AJ191" s="27"/>
      <c r="AK191" s="28"/>
      <c r="AM191" s="24">
        <v>1</v>
      </c>
      <c r="AN191" s="24">
        <v>1</v>
      </c>
      <c r="AO191" s="24">
        <v>1</v>
      </c>
      <c r="AP191" s="24">
        <v>1</v>
      </c>
      <c r="AQ191" s="26">
        <v>1</v>
      </c>
      <c r="AS191" s="26">
        <f t="shared" si="50"/>
        <v>0</v>
      </c>
      <c r="AT191" s="26">
        <f t="shared" si="51"/>
        <v>0</v>
      </c>
      <c r="AU191" s="26">
        <f t="shared" si="52"/>
        <v>0</v>
      </c>
      <c r="AV191" s="26"/>
      <c r="AW191" s="26"/>
      <c r="AY191" s="26">
        <f t="shared" si="53"/>
        <v>0</v>
      </c>
      <c r="BA191" s="43">
        <v>129</v>
      </c>
      <c r="BB191" s="80">
        <v>147</v>
      </c>
      <c r="BC191" s="11">
        <v>169</v>
      </c>
      <c r="BD191" s="10">
        <v>139.19999999999999</v>
      </c>
      <c r="BE191" s="10">
        <v>139.05806451612901</v>
      </c>
      <c r="BF191" s="10">
        <v>139</v>
      </c>
      <c r="BG191" s="10">
        <v>139.1</v>
      </c>
      <c r="BH191" s="10">
        <v>139</v>
      </c>
      <c r="BI191" s="36">
        <v>138</v>
      </c>
      <c r="BJ191" s="11">
        <v>138</v>
      </c>
      <c r="BK191" s="10">
        <v>139</v>
      </c>
      <c r="BL191" s="10">
        <v>139</v>
      </c>
      <c r="BM191" s="10">
        <v>139</v>
      </c>
      <c r="BN191" s="10">
        <v>139</v>
      </c>
      <c r="BO191" s="37">
        <v>139</v>
      </c>
      <c r="BP191" s="30"/>
      <c r="BQ191" s="26">
        <v>129</v>
      </c>
      <c r="BS191" s="77">
        <f t="shared" si="54"/>
        <v>0</v>
      </c>
      <c r="BT191" s="78">
        <f t="shared" si="55"/>
        <v>0</v>
      </c>
      <c r="BU191" s="78">
        <f t="shared" si="56"/>
        <v>0</v>
      </c>
      <c r="BV191" s="79" t="e">
        <f t="shared" si="57"/>
        <v>#DIV/0!</v>
      </c>
    </row>
    <row r="192" spans="1:74" ht="19.5" thickBot="1">
      <c r="A192" s="88">
        <v>217</v>
      </c>
      <c r="B192" s="86"/>
      <c r="C192" s="40"/>
      <c r="D192" s="40"/>
      <c r="E192" s="25">
        <v>0</v>
      </c>
      <c r="F192" s="91"/>
      <c r="G192" s="93"/>
      <c r="H192" s="92"/>
      <c r="I192" s="87">
        <f t="shared" ref="I192:I230" si="58">BS192</f>
        <v>0</v>
      </c>
      <c r="J192" s="88">
        <v>130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48"/>
      <c r="AB192" s="27"/>
      <c r="AC192" s="28"/>
      <c r="AD192" s="39"/>
      <c r="AE192" s="49"/>
      <c r="AF192" s="27"/>
      <c r="AG192" s="28"/>
      <c r="AH192" s="39"/>
      <c r="AI192" s="49"/>
      <c r="AJ192" s="27"/>
      <c r="AK192" s="28"/>
      <c r="AM192" s="24">
        <v>1</v>
      </c>
      <c r="AN192" s="24">
        <v>1</v>
      </c>
      <c r="AO192" s="24">
        <v>1</v>
      </c>
      <c r="AP192" s="24">
        <v>1</v>
      </c>
      <c r="AQ192" s="26">
        <v>1</v>
      </c>
      <c r="AS192" s="26">
        <f t="shared" ref="AS192:AS230" si="59">AC192*AM192</f>
        <v>0</v>
      </c>
      <c r="AT192" s="26">
        <f t="shared" ref="AT192:AT230" si="60">AE192+(AE192*(AN192-1))+(AE192*0.1)</f>
        <v>0</v>
      </c>
      <c r="AU192" s="26">
        <f t="shared" ref="AU192:AU230" si="61">AG192+(AG192*(AO192-1))+(AG192*0.3)</f>
        <v>0</v>
      </c>
      <c r="AV192" s="26"/>
      <c r="AW192" s="26"/>
      <c r="AY192" s="26">
        <f t="shared" ref="AY192:AY230" si="62">SUM(AS192:AW192)</f>
        <v>0</v>
      </c>
      <c r="BA192" s="43">
        <v>130</v>
      </c>
      <c r="BB192" s="80">
        <v>148</v>
      </c>
      <c r="BC192" s="11">
        <v>170</v>
      </c>
      <c r="BD192" s="10">
        <v>140.19999999999999</v>
      </c>
      <c r="BE192" s="10">
        <v>140.05806451612901</v>
      </c>
      <c r="BF192" s="10">
        <v>140</v>
      </c>
      <c r="BG192" s="10">
        <v>140.1</v>
      </c>
      <c r="BH192" s="10">
        <v>140</v>
      </c>
      <c r="BI192" s="36">
        <v>139</v>
      </c>
      <c r="BJ192" s="11">
        <v>139</v>
      </c>
      <c r="BK192" s="10">
        <v>140</v>
      </c>
      <c r="BL192" s="10">
        <v>140</v>
      </c>
      <c r="BM192" s="10">
        <v>140</v>
      </c>
      <c r="BN192" s="10">
        <v>140</v>
      </c>
      <c r="BO192" s="37">
        <v>140</v>
      </c>
      <c r="BP192" s="30"/>
      <c r="BQ192" s="26">
        <v>130</v>
      </c>
      <c r="BS192" s="77">
        <f t="shared" ref="BS192:BS230" si="63">BT192+BU192</f>
        <v>0</v>
      </c>
      <c r="BT192" s="78">
        <f t="shared" ref="BT192:BT230" si="64">AY192</f>
        <v>0</v>
      </c>
      <c r="BU192" s="78">
        <f t="shared" ref="BU192:BU230" si="65">(AY192*(BA192-1))+(AY192*(BQ192-1))</f>
        <v>0</v>
      </c>
      <c r="BV192" s="79" t="e">
        <f t="shared" ref="BV192:BV230" si="66">(BU192/BS192)</f>
        <v>#DIV/0!</v>
      </c>
    </row>
    <row r="193" spans="1:74" ht="19.5" thickBot="1">
      <c r="A193" s="88">
        <v>218</v>
      </c>
      <c r="B193" s="86"/>
      <c r="C193" s="40"/>
      <c r="D193" s="40"/>
      <c r="E193" s="25">
        <v>0</v>
      </c>
      <c r="F193" s="91"/>
      <c r="G193" s="93"/>
      <c r="H193" s="92"/>
      <c r="I193" s="87">
        <f t="shared" si="58"/>
        <v>0</v>
      </c>
      <c r="J193" s="88">
        <v>131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48"/>
      <c r="AB193" s="27"/>
      <c r="AC193" s="28"/>
      <c r="AD193" s="39"/>
      <c r="AE193" s="49"/>
      <c r="AF193" s="27"/>
      <c r="AG193" s="28"/>
      <c r="AH193" s="39"/>
      <c r="AI193" s="49"/>
      <c r="AJ193" s="27"/>
      <c r="AK193" s="28"/>
      <c r="AM193" s="24">
        <v>1</v>
      </c>
      <c r="AN193" s="24">
        <v>1</v>
      </c>
      <c r="AO193" s="24">
        <v>1</v>
      </c>
      <c r="AP193" s="24">
        <v>1</v>
      </c>
      <c r="AQ193" s="26">
        <v>1</v>
      </c>
      <c r="AS193" s="26">
        <f t="shared" si="59"/>
        <v>0</v>
      </c>
      <c r="AT193" s="26">
        <f t="shared" si="60"/>
        <v>0</v>
      </c>
      <c r="AU193" s="26">
        <f t="shared" si="61"/>
        <v>0</v>
      </c>
      <c r="AV193" s="26"/>
      <c r="AW193" s="26"/>
      <c r="AY193" s="26">
        <f t="shared" si="62"/>
        <v>0</v>
      </c>
      <c r="BA193" s="43">
        <v>131</v>
      </c>
      <c r="BB193" s="80">
        <v>149</v>
      </c>
      <c r="BC193" s="11">
        <v>171</v>
      </c>
      <c r="BD193" s="10">
        <v>141.19999999999999</v>
      </c>
      <c r="BE193" s="10">
        <v>141.05806451612901</v>
      </c>
      <c r="BF193" s="10">
        <v>141</v>
      </c>
      <c r="BG193" s="10">
        <v>141.1</v>
      </c>
      <c r="BH193" s="10">
        <v>141</v>
      </c>
      <c r="BI193" s="36">
        <v>140</v>
      </c>
      <c r="BJ193" s="11">
        <v>140</v>
      </c>
      <c r="BK193" s="10">
        <v>141</v>
      </c>
      <c r="BL193" s="10">
        <v>141</v>
      </c>
      <c r="BM193" s="10">
        <v>141</v>
      </c>
      <c r="BN193" s="10">
        <v>141</v>
      </c>
      <c r="BO193" s="37">
        <v>141</v>
      </c>
      <c r="BP193" s="30"/>
      <c r="BQ193" s="26">
        <v>131</v>
      </c>
      <c r="BS193" s="77">
        <f t="shared" si="63"/>
        <v>0</v>
      </c>
      <c r="BT193" s="78">
        <f t="shared" si="64"/>
        <v>0</v>
      </c>
      <c r="BU193" s="78">
        <f t="shared" si="65"/>
        <v>0</v>
      </c>
      <c r="BV193" s="79" t="e">
        <f t="shared" si="66"/>
        <v>#DIV/0!</v>
      </c>
    </row>
    <row r="194" spans="1:74" ht="19.5" thickBot="1">
      <c r="A194" s="88">
        <v>219</v>
      </c>
      <c r="B194" s="86"/>
      <c r="C194" s="40"/>
      <c r="D194" s="40"/>
      <c r="E194" s="25">
        <v>0</v>
      </c>
      <c r="F194" s="91"/>
      <c r="G194" s="93"/>
      <c r="H194" s="92"/>
      <c r="I194" s="87">
        <f t="shared" si="58"/>
        <v>0</v>
      </c>
      <c r="J194" s="88">
        <v>132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48"/>
      <c r="AB194" s="27"/>
      <c r="AC194" s="28"/>
      <c r="AD194" s="39"/>
      <c r="AE194" s="49"/>
      <c r="AF194" s="27"/>
      <c r="AG194" s="28"/>
      <c r="AH194" s="39"/>
      <c r="AI194" s="49"/>
      <c r="AJ194" s="27"/>
      <c r="AK194" s="28"/>
      <c r="AM194" s="24">
        <v>1</v>
      </c>
      <c r="AN194" s="24">
        <v>1</v>
      </c>
      <c r="AO194" s="24">
        <v>1</v>
      </c>
      <c r="AP194" s="24">
        <v>1</v>
      </c>
      <c r="AQ194" s="26">
        <v>1</v>
      </c>
      <c r="AS194" s="26">
        <f t="shared" si="59"/>
        <v>0</v>
      </c>
      <c r="AT194" s="26">
        <f t="shared" si="60"/>
        <v>0</v>
      </c>
      <c r="AU194" s="26">
        <f t="shared" si="61"/>
        <v>0</v>
      </c>
      <c r="AV194" s="26"/>
      <c r="AW194" s="26"/>
      <c r="AY194" s="26">
        <f t="shared" si="62"/>
        <v>0</v>
      </c>
      <c r="BA194" s="43">
        <v>132</v>
      </c>
      <c r="BB194" s="80">
        <v>150</v>
      </c>
      <c r="BC194" s="11">
        <v>172</v>
      </c>
      <c r="BD194" s="10">
        <v>142.19999999999999</v>
      </c>
      <c r="BE194" s="10">
        <v>142.05806451612901</v>
      </c>
      <c r="BF194" s="10">
        <v>142</v>
      </c>
      <c r="BG194" s="10">
        <v>142.1</v>
      </c>
      <c r="BH194" s="10">
        <v>142</v>
      </c>
      <c r="BI194" s="36">
        <v>141</v>
      </c>
      <c r="BJ194" s="11">
        <v>141</v>
      </c>
      <c r="BK194" s="10">
        <v>142</v>
      </c>
      <c r="BL194" s="10">
        <v>142</v>
      </c>
      <c r="BM194" s="10">
        <v>142</v>
      </c>
      <c r="BN194" s="10">
        <v>142</v>
      </c>
      <c r="BO194" s="37">
        <v>142</v>
      </c>
      <c r="BP194" s="30"/>
      <c r="BQ194" s="26">
        <v>132</v>
      </c>
      <c r="BS194" s="77">
        <f t="shared" si="63"/>
        <v>0</v>
      </c>
      <c r="BT194" s="78">
        <f t="shared" si="64"/>
        <v>0</v>
      </c>
      <c r="BU194" s="78">
        <f t="shared" si="65"/>
        <v>0</v>
      </c>
      <c r="BV194" s="79" t="e">
        <f t="shared" si="66"/>
        <v>#DIV/0!</v>
      </c>
    </row>
    <row r="195" spans="1:74" ht="19.5" thickBot="1">
      <c r="A195" s="88">
        <v>220</v>
      </c>
      <c r="B195" s="86"/>
      <c r="C195" s="40"/>
      <c r="D195" s="40"/>
      <c r="E195" s="25">
        <v>0</v>
      </c>
      <c r="F195" s="91"/>
      <c r="G195" s="93"/>
      <c r="H195" s="92"/>
      <c r="I195" s="87">
        <f t="shared" si="58"/>
        <v>0</v>
      </c>
      <c r="J195" s="88">
        <v>133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48"/>
      <c r="AB195" s="27"/>
      <c r="AC195" s="28"/>
      <c r="AD195" s="39"/>
      <c r="AE195" s="49"/>
      <c r="AF195" s="27"/>
      <c r="AG195" s="28"/>
      <c r="AH195" s="39"/>
      <c r="AI195" s="49"/>
      <c r="AJ195" s="27"/>
      <c r="AK195" s="28"/>
      <c r="AM195" s="24">
        <v>1</v>
      </c>
      <c r="AN195" s="24">
        <v>1</v>
      </c>
      <c r="AO195" s="24">
        <v>1</v>
      </c>
      <c r="AP195" s="24">
        <v>1</v>
      </c>
      <c r="AQ195" s="26">
        <v>1</v>
      </c>
      <c r="AS195" s="26">
        <f t="shared" si="59"/>
        <v>0</v>
      </c>
      <c r="AT195" s="26">
        <f t="shared" si="60"/>
        <v>0</v>
      </c>
      <c r="AU195" s="26">
        <f t="shared" si="61"/>
        <v>0</v>
      </c>
      <c r="AV195" s="26"/>
      <c r="AW195" s="26"/>
      <c r="AY195" s="26">
        <f t="shared" si="62"/>
        <v>0</v>
      </c>
      <c r="BA195" s="43">
        <v>133</v>
      </c>
      <c r="BB195" s="80">
        <v>151</v>
      </c>
      <c r="BC195" s="11">
        <v>173</v>
      </c>
      <c r="BD195" s="10">
        <v>143.19999999999999</v>
      </c>
      <c r="BE195" s="10">
        <v>143.05806451612901</v>
      </c>
      <c r="BF195" s="10">
        <v>143</v>
      </c>
      <c r="BG195" s="10">
        <v>143.1</v>
      </c>
      <c r="BH195" s="10">
        <v>143</v>
      </c>
      <c r="BI195" s="36">
        <v>142</v>
      </c>
      <c r="BJ195" s="11">
        <v>142</v>
      </c>
      <c r="BK195" s="10">
        <v>143</v>
      </c>
      <c r="BL195" s="10">
        <v>143</v>
      </c>
      <c r="BM195" s="10">
        <v>143</v>
      </c>
      <c r="BN195" s="10">
        <v>143</v>
      </c>
      <c r="BO195" s="37">
        <v>143</v>
      </c>
      <c r="BP195" s="30"/>
      <c r="BQ195" s="26">
        <v>133</v>
      </c>
      <c r="BS195" s="77">
        <f t="shared" si="63"/>
        <v>0</v>
      </c>
      <c r="BT195" s="78">
        <f t="shared" si="64"/>
        <v>0</v>
      </c>
      <c r="BU195" s="78">
        <f t="shared" si="65"/>
        <v>0</v>
      </c>
      <c r="BV195" s="79" t="e">
        <f t="shared" si="66"/>
        <v>#DIV/0!</v>
      </c>
    </row>
    <row r="196" spans="1:74" ht="19.5" thickBot="1">
      <c r="A196" s="88">
        <v>221</v>
      </c>
      <c r="B196" s="86"/>
      <c r="C196" s="40"/>
      <c r="D196" s="40"/>
      <c r="E196" s="25">
        <v>0</v>
      </c>
      <c r="F196" s="91"/>
      <c r="G196" s="93"/>
      <c r="H196" s="92"/>
      <c r="I196" s="87">
        <f t="shared" si="58"/>
        <v>0</v>
      </c>
      <c r="J196" s="88">
        <v>134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48"/>
      <c r="AB196" s="27"/>
      <c r="AC196" s="28"/>
      <c r="AD196" s="39"/>
      <c r="AE196" s="49"/>
      <c r="AF196" s="27"/>
      <c r="AG196" s="28"/>
      <c r="AH196" s="39"/>
      <c r="AI196" s="49"/>
      <c r="AJ196" s="27"/>
      <c r="AK196" s="28"/>
      <c r="AM196" s="24">
        <v>1</v>
      </c>
      <c r="AN196" s="24">
        <v>1</v>
      </c>
      <c r="AO196" s="24">
        <v>1</v>
      </c>
      <c r="AP196" s="24">
        <v>1</v>
      </c>
      <c r="AQ196" s="26">
        <v>1</v>
      </c>
      <c r="AS196" s="26">
        <f t="shared" si="59"/>
        <v>0</v>
      </c>
      <c r="AT196" s="26">
        <f t="shared" si="60"/>
        <v>0</v>
      </c>
      <c r="AU196" s="26">
        <f t="shared" si="61"/>
        <v>0</v>
      </c>
      <c r="AV196" s="26"/>
      <c r="AW196" s="26"/>
      <c r="AY196" s="26">
        <f t="shared" si="62"/>
        <v>0</v>
      </c>
      <c r="BA196" s="43">
        <v>134</v>
      </c>
      <c r="BB196" s="80">
        <v>152</v>
      </c>
      <c r="BC196" s="11">
        <v>174</v>
      </c>
      <c r="BD196" s="10">
        <v>144.19999999999999</v>
      </c>
      <c r="BE196" s="10">
        <v>144.05806451612901</v>
      </c>
      <c r="BF196" s="10">
        <v>144</v>
      </c>
      <c r="BG196" s="10">
        <v>144.1</v>
      </c>
      <c r="BH196" s="10">
        <v>144</v>
      </c>
      <c r="BI196" s="36">
        <v>143</v>
      </c>
      <c r="BJ196" s="11">
        <v>143</v>
      </c>
      <c r="BK196" s="10">
        <v>144</v>
      </c>
      <c r="BL196" s="10">
        <v>144</v>
      </c>
      <c r="BM196" s="10">
        <v>144</v>
      </c>
      <c r="BN196" s="10">
        <v>144</v>
      </c>
      <c r="BO196" s="37">
        <v>144</v>
      </c>
      <c r="BP196" s="30"/>
      <c r="BQ196" s="26">
        <v>134</v>
      </c>
      <c r="BS196" s="77">
        <f t="shared" si="63"/>
        <v>0</v>
      </c>
      <c r="BT196" s="78">
        <f t="shared" si="64"/>
        <v>0</v>
      </c>
      <c r="BU196" s="78">
        <f t="shared" si="65"/>
        <v>0</v>
      </c>
      <c r="BV196" s="79" t="e">
        <f t="shared" si="66"/>
        <v>#DIV/0!</v>
      </c>
    </row>
    <row r="197" spans="1:74" ht="19.5" thickBot="1">
      <c r="A197" s="88">
        <v>222</v>
      </c>
      <c r="B197" s="86"/>
      <c r="C197" s="40"/>
      <c r="D197" s="40"/>
      <c r="E197" s="25">
        <v>0</v>
      </c>
      <c r="F197" s="91"/>
      <c r="G197" s="93"/>
      <c r="H197" s="92"/>
      <c r="I197" s="87">
        <f t="shared" si="58"/>
        <v>0</v>
      </c>
      <c r="J197" s="88">
        <v>135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48"/>
      <c r="AB197" s="27"/>
      <c r="AC197" s="28"/>
      <c r="AD197" s="39"/>
      <c r="AE197" s="49"/>
      <c r="AF197" s="27"/>
      <c r="AG197" s="28"/>
      <c r="AH197" s="39"/>
      <c r="AI197" s="49"/>
      <c r="AJ197" s="27"/>
      <c r="AK197" s="28"/>
      <c r="AM197" s="24">
        <v>1</v>
      </c>
      <c r="AN197" s="24">
        <v>1</v>
      </c>
      <c r="AO197" s="24">
        <v>1</v>
      </c>
      <c r="AP197" s="24">
        <v>1</v>
      </c>
      <c r="AQ197" s="26">
        <v>1</v>
      </c>
      <c r="AS197" s="26">
        <f t="shared" si="59"/>
        <v>0</v>
      </c>
      <c r="AT197" s="26">
        <f t="shared" si="60"/>
        <v>0</v>
      </c>
      <c r="AU197" s="26">
        <f t="shared" si="61"/>
        <v>0</v>
      </c>
      <c r="AV197" s="26"/>
      <c r="AW197" s="26"/>
      <c r="AY197" s="26">
        <f t="shared" si="62"/>
        <v>0</v>
      </c>
      <c r="BA197" s="43">
        <v>135</v>
      </c>
      <c r="BB197" s="80">
        <v>153</v>
      </c>
      <c r="BC197" s="11">
        <v>175</v>
      </c>
      <c r="BD197" s="10">
        <v>145.19999999999999</v>
      </c>
      <c r="BE197" s="10">
        <v>145.05806451612901</v>
      </c>
      <c r="BF197" s="10">
        <v>145</v>
      </c>
      <c r="BG197" s="10">
        <v>145.1</v>
      </c>
      <c r="BH197" s="10">
        <v>145</v>
      </c>
      <c r="BI197" s="36">
        <v>144</v>
      </c>
      <c r="BJ197" s="11">
        <v>144</v>
      </c>
      <c r="BK197" s="10">
        <v>145</v>
      </c>
      <c r="BL197" s="10">
        <v>145</v>
      </c>
      <c r="BM197" s="10">
        <v>145</v>
      </c>
      <c r="BN197" s="10">
        <v>145</v>
      </c>
      <c r="BO197" s="37">
        <v>145</v>
      </c>
      <c r="BP197" s="30"/>
      <c r="BQ197" s="26">
        <v>135</v>
      </c>
      <c r="BS197" s="77">
        <f t="shared" si="63"/>
        <v>0</v>
      </c>
      <c r="BT197" s="78">
        <f t="shared" si="64"/>
        <v>0</v>
      </c>
      <c r="BU197" s="78">
        <f t="shared" si="65"/>
        <v>0</v>
      </c>
      <c r="BV197" s="79" t="e">
        <f t="shared" si="66"/>
        <v>#DIV/0!</v>
      </c>
    </row>
    <row r="198" spans="1:74" ht="19.5" thickBot="1">
      <c r="A198" s="88">
        <v>223</v>
      </c>
      <c r="B198" s="86"/>
      <c r="C198" s="40"/>
      <c r="D198" s="40"/>
      <c r="E198" s="25">
        <v>0</v>
      </c>
      <c r="F198" s="91"/>
      <c r="G198" s="93"/>
      <c r="H198" s="92"/>
      <c r="I198" s="87">
        <f t="shared" si="58"/>
        <v>0</v>
      </c>
      <c r="J198" s="88">
        <v>136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48"/>
      <c r="AB198" s="27"/>
      <c r="AC198" s="28"/>
      <c r="AD198" s="39"/>
      <c r="AE198" s="49"/>
      <c r="AF198" s="27"/>
      <c r="AG198" s="28"/>
      <c r="AH198" s="39"/>
      <c r="AI198" s="49"/>
      <c r="AJ198" s="27"/>
      <c r="AK198" s="28"/>
      <c r="AM198" s="24">
        <v>1</v>
      </c>
      <c r="AN198" s="24">
        <v>1</v>
      </c>
      <c r="AO198" s="24">
        <v>1</v>
      </c>
      <c r="AP198" s="24">
        <v>1</v>
      </c>
      <c r="AQ198" s="26">
        <v>1</v>
      </c>
      <c r="AS198" s="26">
        <f t="shared" si="59"/>
        <v>0</v>
      </c>
      <c r="AT198" s="26">
        <f t="shared" si="60"/>
        <v>0</v>
      </c>
      <c r="AU198" s="26">
        <f t="shared" si="61"/>
        <v>0</v>
      </c>
      <c r="AV198" s="26"/>
      <c r="AW198" s="26"/>
      <c r="AY198" s="26">
        <f t="shared" si="62"/>
        <v>0</v>
      </c>
      <c r="BA198" s="43">
        <v>136</v>
      </c>
      <c r="BB198" s="80">
        <v>154</v>
      </c>
      <c r="BC198" s="11">
        <v>176</v>
      </c>
      <c r="BD198" s="10">
        <v>146.19999999999999</v>
      </c>
      <c r="BE198" s="10">
        <v>146.05806451612901</v>
      </c>
      <c r="BF198" s="10">
        <v>146</v>
      </c>
      <c r="BG198" s="10">
        <v>146.1</v>
      </c>
      <c r="BH198" s="10">
        <v>146</v>
      </c>
      <c r="BI198" s="36">
        <v>145</v>
      </c>
      <c r="BJ198" s="11">
        <v>145</v>
      </c>
      <c r="BK198" s="10">
        <v>146</v>
      </c>
      <c r="BL198" s="10">
        <v>146</v>
      </c>
      <c r="BM198" s="10">
        <v>146</v>
      </c>
      <c r="BN198" s="10">
        <v>146</v>
      </c>
      <c r="BO198" s="37">
        <v>146</v>
      </c>
      <c r="BP198" s="30"/>
      <c r="BQ198" s="26">
        <v>136</v>
      </c>
      <c r="BS198" s="77">
        <f t="shared" si="63"/>
        <v>0</v>
      </c>
      <c r="BT198" s="78">
        <f t="shared" si="64"/>
        <v>0</v>
      </c>
      <c r="BU198" s="78">
        <f t="shared" si="65"/>
        <v>0</v>
      </c>
      <c r="BV198" s="79" t="e">
        <f t="shared" si="66"/>
        <v>#DIV/0!</v>
      </c>
    </row>
    <row r="199" spans="1:74" ht="19.5" thickBot="1">
      <c r="A199" s="88">
        <v>224</v>
      </c>
      <c r="B199" s="86"/>
      <c r="C199" s="40"/>
      <c r="D199" s="40"/>
      <c r="E199" s="25">
        <v>0</v>
      </c>
      <c r="F199" s="91"/>
      <c r="G199" s="93"/>
      <c r="H199" s="92"/>
      <c r="I199" s="87">
        <f t="shared" si="58"/>
        <v>0</v>
      </c>
      <c r="J199" s="88">
        <v>137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48"/>
      <c r="AB199" s="27"/>
      <c r="AC199" s="28"/>
      <c r="AD199" s="39"/>
      <c r="AE199" s="49"/>
      <c r="AF199" s="27"/>
      <c r="AG199" s="28"/>
      <c r="AH199" s="39"/>
      <c r="AI199" s="49"/>
      <c r="AJ199" s="27"/>
      <c r="AK199" s="28"/>
      <c r="AM199" s="24">
        <v>1</v>
      </c>
      <c r="AN199" s="24">
        <v>1</v>
      </c>
      <c r="AO199" s="24">
        <v>1</v>
      </c>
      <c r="AP199" s="24">
        <v>1</v>
      </c>
      <c r="AQ199" s="26">
        <v>1</v>
      </c>
      <c r="AS199" s="26">
        <f t="shared" si="59"/>
        <v>0</v>
      </c>
      <c r="AT199" s="26">
        <f t="shared" si="60"/>
        <v>0</v>
      </c>
      <c r="AU199" s="26">
        <f t="shared" si="61"/>
        <v>0</v>
      </c>
      <c r="AV199" s="26"/>
      <c r="AW199" s="26"/>
      <c r="AY199" s="26">
        <f t="shared" si="62"/>
        <v>0</v>
      </c>
      <c r="BA199" s="43">
        <v>137</v>
      </c>
      <c r="BB199" s="80">
        <v>155</v>
      </c>
      <c r="BC199" s="11">
        <v>177</v>
      </c>
      <c r="BD199" s="10">
        <v>147.19999999999999</v>
      </c>
      <c r="BE199" s="10">
        <v>147.05806451612901</v>
      </c>
      <c r="BF199" s="10">
        <v>147</v>
      </c>
      <c r="BG199" s="10">
        <v>147.1</v>
      </c>
      <c r="BH199" s="10">
        <v>147</v>
      </c>
      <c r="BI199" s="36">
        <v>146</v>
      </c>
      <c r="BJ199" s="11">
        <v>146</v>
      </c>
      <c r="BK199" s="10">
        <v>147</v>
      </c>
      <c r="BL199" s="10">
        <v>147</v>
      </c>
      <c r="BM199" s="10">
        <v>147</v>
      </c>
      <c r="BN199" s="10">
        <v>147</v>
      </c>
      <c r="BO199" s="37">
        <v>147</v>
      </c>
      <c r="BP199" s="30"/>
      <c r="BQ199" s="26">
        <v>137</v>
      </c>
      <c r="BS199" s="77">
        <f t="shared" si="63"/>
        <v>0</v>
      </c>
      <c r="BT199" s="78">
        <f t="shared" si="64"/>
        <v>0</v>
      </c>
      <c r="BU199" s="78">
        <f t="shared" si="65"/>
        <v>0</v>
      </c>
      <c r="BV199" s="79" t="e">
        <f t="shared" si="66"/>
        <v>#DIV/0!</v>
      </c>
    </row>
    <row r="200" spans="1:74" ht="19.5" thickBot="1">
      <c r="A200" s="88">
        <v>225</v>
      </c>
      <c r="B200" s="86"/>
      <c r="C200" s="40"/>
      <c r="D200" s="40"/>
      <c r="E200" s="25">
        <v>0</v>
      </c>
      <c r="F200" s="91"/>
      <c r="G200" s="93"/>
      <c r="H200" s="92"/>
      <c r="I200" s="87">
        <f t="shared" si="58"/>
        <v>0</v>
      </c>
      <c r="J200" s="88">
        <v>138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48"/>
      <c r="AB200" s="27"/>
      <c r="AC200" s="28"/>
      <c r="AD200" s="39"/>
      <c r="AE200" s="49"/>
      <c r="AF200" s="27"/>
      <c r="AG200" s="28"/>
      <c r="AH200" s="39"/>
      <c r="AI200" s="49"/>
      <c r="AJ200" s="27"/>
      <c r="AK200" s="28"/>
      <c r="AM200" s="24">
        <v>1</v>
      </c>
      <c r="AN200" s="24">
        <v>1</v>
      </c>
      <c r="AO200" s="24">
        <v>1</v>
      </c>
      <c r="AP200" s="24">
        <v>1</v>
      </c>
      <c r="AQ200" s="26">
        <v>1</v>
      </c>
      <c r="AS200" s="26">
        <f t="shared" si="59"/>
        <v>0</v>
      </c>
      <c r="AT200" s="26">
        <f t="shared" si="60"/>
        <v>0</v>
      </c>
      <c r="AU200" s="26">
        <f t="shared" si="61"/>
        <v>0</v>
      </c>
      <c r="AV200" s="26"/>
      <c r="AW200" s="26"/>
      <c r="AY200" s="26">
        <f t="shared" si="62"/>
        <v>0</v>
      </c>
      <c r="BA200" s="43">
        <v>138</v>
      </c>
      <c r="BB200" s="80">
        <v>156</v>
      </c>
      <c r="BC200" s="11">
        <v>178</v>
      </c>
      <c r="BD200" s="10">
        <v>148.19999999999999</v>
      </c>
      <c r="BE200" s="10">
        <v>148.05806451612901</v>
      </c>
      <c r="BF200" s="10">
        <v>148</v>
      </c>
      <c r="BG200" s="10">
        <v>148.1</v>
      </c>
      <c r="BH200" s="10">
        <v>148</v>
      </c>
      <c r="BI200" s="36">
        <v>147</v>
      </c>
      <c r="BJ200" s="11">
        <v>147</v>
      </c>
      <c r="BK200" s="10">
        <v>148</v>
      </c>
      <c r="BL200" s="10">
        <v>148</v>
      </c>
      <c r="BM200" s="10">
        <v>148</v>
      </c>
      <c r="BN200" s="10">
        <v>148</v>
      </c>
      <c r="BO200" s="37">
        <v>148</v>
      </c>
      <c r="BP200" s="30"/>
      <c r="BQ200" s="26">
        <v>138</v>
      </c>
      <c r="BS200" s="77">
        <f t="shared" si="63"/>
        <v>0</v>
      </c>
      <c r="BT200" s="78">
        <f t="shared" si="64"/>
        <v>0</v>
      </c>
      <c r="BU200" s="78">
        <f t="shared" si="65"/>
        <v>0</v>
      </c>
      <c r="BV200" s="79" t="e">
        <f t="shared" si="66"/>
        <v>#DIV/0!</v>
      </c>
    </row>
    <row r="201" spans="1:74" ht="19.5" thickBot="1">
      <c r="A201" s="88">
        <v>226</v>
      </c>
      <c r="B201" s="86"/>
      <c r="C201" s="40"/>
      <c r="D201" s="40"/>
      <c r="E201" s="25">
        <v>0</v>
      </c>
      <c r="F201" s="91"/>
      <c r="G201" s="93"/>
      <c r="H201" s="92"/>
      <c r="I201" s="87">
        <f t="shared" si="58"/>
        <v>0</v>
      </c>
      <c r="J201" s="88">
        <v>139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48"/>
      <c r="AB201" s="27"/>
      <c r="AC201" s="28"/>
      <c r="AD201" s="39"/>
      <c r="AE201" s="49"/>
      <c r="AF201" s="27"/>
      <c r="AG201" s="28"/>
      <c r="AH201" s="39"/>
      <c r="AI201" s="49"/>
      <c r="AJ201" s="27"/>
      <c r="AK201" s="28"/>
      <c r="AM201" s="24">
        <v>1</v>
      </c>
      <c r="AN201" s="24">
        <v>1</v>
      </c>
      <c r="AO201" s="24">
        <v>1</v>
      </c>
      <c r="AP201" s="24">
        <v>1</v>
      </c>
      <c r="AQ201" s="26">
        <v>1</v>
      </c>
      <c r="AS201" s="26">
        <f t="shared" si="59"/>
        <v>0</v>
      </c>
      <c r="AT201" s="26">
        <f t="shared" si="60"/>
        <v>0</v>
      </c>
      <c r="AU201" s="26">
        <f t="shared" si="61"/>
        <v>0</v>
      </c>
      <c r="AV201" s="26"/>
      <c r="AW201" s="26"/>
      <c r="AY201" s="26">
        <f t="shared" si="62"/>
        <v>0</v>
      </c>
      <c r="BA201" s="43">
        <v>139</v>
      </c>
      <c r="BB201" s="80">
        <v>157</v>
      </c>
      <c r="BC201" s="11">
        <v>179</v>
      </c>
      <c r="BD201" s="10">
        <v>149.19999999999999</v>
      </c>
      <c r="BE201" s="10">
        <v>149.05806451612901</v>
      </c>
      <c r="BF201" s="10">
        <v>149</v>
      </c>
      <c r="BG201" s="10">
        <v>149.1</v>
      </c>
      <c r="BH201" s="10">
        <v>149</v>
      </c>
      <c r="BI201" s="36">
        <v>148</v>
      </c>
      <c r="BJ201" s="11">
        <v>148</v>
      </c>
      <c r="BK201" s="10">
        <v>149</v>
      </c>
      <c r="BL201" s="10">
        <v>149</v>
      </c>
      <c r="BM201" s="10">
        <v>149</v>
      </c>
      <c r="BN201" s="10">
        <v>149</v>
      </c>
      <c r="BO201" s="37">
        <v>149</v>
      </c>
      <c r="BP201" s="30"/>
      <c r="BQ201" s="26">
        <v>139</v>
      </c>
      <c r="BS201" s="77">
        <f t="shared" si="63"/>
        <v>0</v>
      </c>
      <c r="BT201" s="78">
        <f t="shared" si="64"/>
        <v>0</v>
      </c>
      <c r="BU201" s="78">
        <f t="shared" si="65"/>
        <v>0</v>
      </c>
      <c r="BV201" s="79" t="e">
        <f t="shared" si="66"/>
        <v>#DIV/0!</v>
      </c>
    </row>
    <row r="202" spans="1:74" ht="19.5" thickBot="1">
      <c r="A202" s="88">
        <v>227</v>
      </c>
      <c r="B202" s="86"/>
      <c r="C202" s="40"/>
      <c r="D202" s="40"/>
      <c r="E202" s="25">
        <v>0</v>
      </c>
      <c r="F202" s="91"/>
      <c r="G202" s="93"/>
      <c r="H202" s="92"/>
      <c r="I202" s="87">
        <f t="shared" si="58"/>
        <v>0</v>
      </c>
      <c r="J202" s="88">
        <v>140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48"/>
      <c r="AB202" s="27"/>
      <c r="AC202" s="28"/>
      <c r="AD202" s="39"/>
      <c r="AE202" s="49"/>
      <c r="AF202" s="27"/>
      <c r="AG202" s="28"/>
      <c r="AH202" s="39"/>
      <c r="AI202" s="49"/>
      <c r="AJ202" s="27"/>
      <c r="AK202" s="28"/>
      <c r="AM202" s="24">
        <v>1</v>
      </c>
      <c r="AN202" s="24">
        <v>1</v>
      </c>
      <c r="AO202" s="24">
        <v>1</v>
      </c>
      <c r="AP202" s="24">
        <v>1</v>
      </c>
      <c r="AQ202" s="26">
        <v>1</v>
      </c>
      <c r="AS202" s="26">
        <f t="shared" si="59"/>
        <v>0</v>
      </c>
      <c r="AT202" s="26">
        <f t="shared" si="60"/>
        <v>0</v>
      </c>
      <c r="AU202" s="26">
        <f t="shared" si="61"/>
        <v>0</v>
      </c>
      <c r="AV202" s="26"/>
      <c r="AW202" s="26"/>
      <c r="AY202" s="26">
        <f t="shared" si="62"/>
        <v>0</v>
      </c>
      <c r="BA202" s="43">
        <v>140</v>
      </c>
      <c r="BB202" s="80">
        <v>158</v>
      </c>
      <c r="BC202" s="11">
        <v>180</v>
      </c>
      <c r="BD202" s="10">
        <v>150.19999999999999</v>
      </c>
      <c r="BE202" s="10">
        <v>150.05806451612901</v>
      </c>
      <c r="BF202" s="10">
        <v>150</v>
      </c>
      <c r="BG202" s="10">
        <v>150.1</v>
      </c>
      <c r="BH202" s="10">
        <v>150</v>
      </c>
      <c r="BI202" s="36">
        <v>149</v>
      </c>
      <c r="BJ202" s="11">
        <v>149</v>
      </c>
      <c r="BK202" s="10">
        <v>150</v>
      </c>
      <c r="BL202" s="10">
        <v>150</v>
      </c>
      <c r="BM202" s="10">
        <v>150</v>
      </c>
      <c r="BN202" s="10">
        <v>150</v>
      </c>
      <c r="BO202" s="37">
        <v>150</v>
      </c>
      <c r="BP202" s="30"/>
      <c r="BQ202" s="26">
        <v>140</v>
      </c>
      <c r="BS202" s="77">
        <f t="shared" si="63"/>
        <v>0</v>
      </c>
      <c r="BT202" s="78">
        <f t="shared" si="64"/>
        <v>0</v>
      </c>
      <c r="BU202" s="78">
        <f t="shared" si="65"/>
        <v>0</v>
      </c>
      <c r="BV202" s="79" t="e">
        <f t="shared" si="66"/>
        <v>#DIV/0!</v>
      </c>
    </row>
    <row r="203" spans="1:74" ht="19.5" thickBot="1">
      <c r="A203" s="88">
        <v>228</v>
      </c>
      <c r="B203" s="86"/>
      <c r="C203" s="40"/>
      <c r="D203" s="40"/>
      <c r="E203" s="25">
        <v>0</v>
      </c>
      <c r="F203" s="91"/>
      <c r="G203" s="93"/>
      <c r="H203" s="92"/>
      <c r="I203" s="87">
        <f t="shared" si="58"/>
        <v>0</v>
      </c>
      <c r="J203" s="88">
        <v>141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48"/>
      <c r="AB203" s="27"/>
      <c r="AC203" s="28"/>
      <c r="AD203" s="39"/>
      <c r="AE203" s="49"/>
      <c r="AF203" s="27"/>
      <c r="AG203" s="28"/>
      <c r="AH203" s="39"/>
      <c r="AI203" s="49"/>
      <c r="AJ203" s="27"/>
      <c r="AK203" s="28"/>
      <c r="AM203" s="24">
        <v>1</v>
      </c>
      <c r="AN203" s="24">
        <v>1</v>
      </c>
      <c r="AO203" s="24">
        <v>1</v>
      </c>
      <c r="AP203" s="24">
        <v>1</v>
      </c>
      <c r="AQ203" s="26">
        <v>1</v>
      </c>
      <c r="AS203" s="26">
        <f t="shared" si="59"/>
        <v>0</v>
      </c>
      <c r="AT203" s="26">
        <f t="shared" si="60"/>
        <v>0</v>
      </c>
      <c r="AU203" s="26">
        <f t="shared" si="61"/>
        <v>0</v>
      </c>
      <c r="AV203" s="26"/>
      <c r="AW203" s="26"/>
      <c r="AY203" s="26">
        <f t="shared" si="62"/>
        <v>0</v>
      </c>
      <c r="BA203" s="43">
        <v>141</v>
      </c>
      <c r="BB203" s="80">
        <v>159</v>
      </c>
      <c r="BC203" s="11">
        <v>181</v>
      </c>
      <c r="BD203" s="10">
        <v>151.19999999999999</v>
      </c>
      <c r="BE203" s="10">
        <v>151.05806451612901</v>
      </c>
      <c r="BF203" s="10">
        <v>151</v>
      </c>
      <c r="BG203" s="10">
        <v>151.1</v>
      </c>
      <c r="BH203" s="10">
        <v>151</v>
      </c>
      <c r="BI203" s="36">
        <v>150</v>
      </c>
      <c r="BJ203" s="11">
        <v>150</v>
      </c>
      <c r="BK203" s="10">
        <v>151</v>
      </c>
      <c r="BL203" s="10">
        <v>151</v>
      </c>
      <c r="BM203" s="10">
        <v>151</v>
      </c>
      <c r="BN203" s="10">
        <v>151</v>
      </c>
      <c r="BO203" s="37">
        <v>151</v>
      </c>
      <c r="BP203" s="30"/>
      <c r="BQ203" s="26">
        <v>141</v>
      </c>
      <c r="BS203" s="77">
        <f t="shared" si="63"/>
        <v>0</v>
      </c>
      <c r="BT203" s="78">
        <f t="shared" si="64"/>
        <v>0</v>
      </c>
      <c r="BU203" s="78">
        <f t="shared" si="65"/>
        <v>0</v>
      </c>
      <c r="BV203" s="79" t="e">
        <f t="shared" si="66"/>
        <v>#DIV/0!</v>
      </c>
    </row>
    <row r="204" spans="1:74" ht="19.5" thickBot="1">
      <c r="A204" s="88">
        <v>229</v>
      </c>
      <c r="B204" s="86"/>
      <c r="C204" s="40"/>
      <c r="D204" s="40"/>
      <c r="E204" s="25">
        <v>0</v>
      </c>
      <c r="F204" s="91"/>
      <c r="G204" s="93"/>
      <c r="H204" s="92"/>
      <c r="I204" s="87">
        <f t="shared" si="58"/>
        <v>0</v>
      </c>
      <c r="J204" s="88">
        <v>142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48"/>
      <c r="AB204" s="27"/>
      <c r="AC204" s="28"/>
      <c r="AD204" s="39"/>
      <c r="AE204" s="49"/>
      <c r="AF204" s="27"/>
      <c r="AG204" s="28"/>
      <c r="AH204" s="39"/>
      <c r="AI204" s="49"/>
      <c r="AJ204" s="27"/>
      <c r="AK204" s="28"/>
      <c r="AM204" s="24">
        <v>1</v>
      </c>
      <c r="AN204" s="24">
        <v>1</v>
      </c>
      <c r="AO204" s="24">
        <v>1</v>
      </c>
      <c r="AP204" s="24">
        <v>1</v>
      </c>
      <c r="AQ204" s="26">
        <v>1</v>
      </c>
      <c r="AS204" s="26">
        <f t="shared" si="59"/>
        <v>0</v>
      </c>
      <c r="AT204" s="26">
        <f t="shared" si="60"/>
        <v>0</v>
      </c>
      <c r="AU204" s="26">
        <f t="shared" si="61"/>
        <v>0</v>
      </c>
      <c r="AV204" s="26"/>
      <c r="AW204" s="26"/>
      <c r="AY204" s="26">
        <f t="shared" si="62"/>
        <v>0</v>
      </c>
      <c r="BA204" s="43">
        <v>142</v>
      </c>
      <c r="BB204" s="80">
        <v>160</v>
      </c>
      <c r="BC204" s="11">
        <v>182</v>
      </c>
      <c r="BD204" s="10">
        <v>152.19999999999999</v>
      </c>
      <c r="BE204" s="10">
        <v>152.05806451612901</v>
      </c>
      <c r="BF204" s="10">
        <v>152</v>
      </c>
      <c r="BG204" s="10">
        <v>152.1</v>
      </c>
      <c r="BH204" s="10">
        <v>152</v>
      </c>
      <c r="BI204" s="36">
        <v>151</v>
      </c>
      <c r="BJ204" s="11">
        <v>151</v>
      </c>
      <c r="BK204" s="10">
        <v>152</v>
      </c>
      <c r="BL204" s="10">
        <v>152</v>
      </c>
      <c r="BM204" s="10">
        <v>152</v>
      </c>
      <c r="BN204" s="10">
        <v>152</v>
      </c>
      <c r="BO204" s="37">
        <v>152</v>
      </c>
      <c r="BP204" s="30"/>
      <c r="BQ204" s="26">
        <v>142</v>
      </c>
      <c r="BS204" s="77">
        <f t="shared" si="63"/>
        <v>0</v>
      </c>
      <c r="BT204" s="78">
        <f t="shared" si="64"/>
        <v>0</v>
      </c>
      <c r="BU204" s="78">
        <f t="shared" si="65"/>
        <v>0</v>
      </c>
      <c r="BV204" s="79" t="e">
        <f t="shared" si="66"/>
        <v>#DIV/0!</v>
      </c>
    </row>
    <row r="205" spans="1:74" ht="19.5" thickBot="1">
      <c r="A205" s="88">
        <v>230</v>
      </c>
      <c r="B205" s="86"/>
      <c r="C205" s="40"/>
      <c r="D205" s="40"/>
      <c r="E205" s="25">
        <v>0</v>
      </c>
      <c r="F205" s="91"/>
      <c r="G205" s="93"/>
      <c r="H205" s="92"/>
      <c r="I205" s="87">
        <f t="shared" si="58"/>
        <v>0</v>
      </c>
      <c r="J205" s="88">
        <v>143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48"/>
      <c r="AB205" s="27"/>
      <c r="AC205" s="28"/>
      <c r="AD205" s="39"/>
      <c r="AE205" s="49"/>
      <c r="AF205" s="27"/>
      <c r="AG205" s="28"/>
      <c r="AH205" s="39"/>
      <c r="AI205" s="49"/>
      <c r="AJ205" s="27"/>
      <c r="AK205" s="28"/>
      <c r="AM205" s="24">
        <v>1</v>
      </c>
      <c r="AN205" s="24">
        <v>1</v>
      </c>
      <c r="AO205" s="24">
        <v>1</v>
      </c>
      <c r="AP205" s="24">
        <v>1</v>
      </c>
      <c r="AQ205" s="26">
        <v>1</v>
      </c>
      <c r="AS205" s="26">
        <f t="shared" si="59"/>
        <v>0</v>
      </c>
      <c r="AT205" s="26">
        <f t="shared" si="60"/>
        <v>0</v>
      </c>
      <c r="AU205" s="26">
        <f t="shared" si="61"/>
        <v>0</v>
      </c>
      <c r="AV205" s="26"/>
      <c r="AW205" s="26"/>
      <c r="AY205" s="26">
        <f t="shared" si="62"/>
        <v>0</v>
      </c>
      <c r="BA205" s="43">
        <v>143</v>
      </c>
      <c r="BB205" s="80">
        <v>161</v>
      </c>
      <c r="BC205" s="11">
        <v>183</v>
      </c>
      <c r="BD205" s="10">
        <v>153.19999999999999</v>
      </c>
      <c r="BE205" s="10">
        <v>153.05806451612901</v>
      </c>
      <c r="BF205" s="10">
        <v>153</v>
      </c>
      <c r="BG205" s="10">
        <v>153.1</v>
      </c>
      <c r="BH205" s="10">
        <v>153</v>
      </c>
      <c r="BI205" s="36">
        <v>152</v>
      </c>
      <c r="BJ205" s="11">
        <v>152</v>
      </c>
      <c r="BK205" s="10">
        <v>153</v>
      </c>
      <c r="BL205" s="10">
        <v>153</v>
      </c>
      <c r="BM205" s="10">
        <v>153</v>
      </c>
      <c r="BN205" s="10">
        <v>153</v>
      </c>
      <c r="BO205" s="37">
        <v>153</v>
      </c>
      <c r="BP205" s="30"/>
      <c r="BQ205" s="26">
        <v>143</v>
      </c>
      <c r="BS205" s="77">
        <f t="shared" si="63"/>
        <v>0</v>
      </c>
      <c r="BT205" s="78">
        <f t="shared" si="64"/>
        <v>0</v>
      </c>
      <c r="BU205" s="78">
        <f t="shared" si="65"/>
        <v>0</v>
      </c>
      <c r="BV205" s="79" t="e">
        <f t="shared" si="66"/>
        <v>#DIV/0!</v>
      </c>
    </row>
    <row r="206" spans="1:74" ht="19.5" thickBot="1">
      <c r="A206" s="88">
        <v>231</v>
      </c>
      <c r="B206" s="86"/>
      <c r="C206" s="40"/>
      <c r="D206" s="40"/>
      <c r="E206" s="25">
        <v>0</v>
      </c>
      <c r="F206" s="91"/>
      <c r="G206" s="93"/>
      <c r="H206" s="92"/>
      <c r="I206" s="87">
        <f t="shared" si="58"/>
        <v>0</v>
      </c>
      <c r="J206" s="88">
        <v>144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48"/>
      <c r="AB206" s="27"/>
      <c r="AC206" s="28"/>
      <c r="AD206" s="39"/>
      <c r="AE206" s="49"/>
      <c r="AF206" s="27"/>
      <c r="AG206" s="28"/>
      <c r="AH206" s="39"/>
      <c r="AI206" s="49"/>
      <c r="AJ206" s="27"/>
      <c r="AK206" s="28"/>
      <c r="AM206" s="24">
        <v>1</v>
      </c>
      <c r="AN206" s="24">
        <v>1</v>
      </c>
      <c r="AO206" s="24">
        <v>1</v>
      </c>
      <c r="AP206" s="24">
        <v>1</v>
      </c>
      <c r="AQ206" s="26">
        <v>1</v>
      </c>
      <c r="AS206" s="26">
        <f t="shared" si="59"/>
        <v>0</v>
      </c>
      <c r="AT206" s="26">
        <f t="shared" si="60"/>
        <v>0</v>
      </c>
      <c r="AU206" s="26">
        <f t="shared" si="61"/>
        <v>0</v>
      </c>
      <c r="AV206" s="26"/>
      <c r="AW206" s="26"/>
      <c r="AY206" s="26">
        <f t="shared" si="62"/>
        <v>0</v>
      </c>
      <c r="BA206" s="43">
        <v>144</v>
      </c>
      <c r="BB206" s="80">
        <v>162</v>
      </c>
      <c r="BC206" s="11">
        <v>184</v>
      </c>
      <c r="BD206" s="10">
        <v>154.19999999999999</v>
      </c>
      <c r="BE206" s="10">
        <v>154.05806451612901</v>
      </c>
      <c r="BF206" s="10">
        <v>154</v>
      </c>
      <c r="BG206" s="10">
        <v>154.1</v>
      </c>
      <c r="BH206" s="10">
        <v>154</v>
      </c>
      <c r="BI206" s="36">
        <v>153</v>
      </c>
      <c r="BJ206" s="11">
        <v>153</v>
      </c>
      <c r="BK206" s="10">
        <v>154</v>
      </c>
      <c r="BL206" s="10">
        <v>154</v>
      </c>
      <c r="BM206" s="10">
        <v>154</v>
      </c>
      <c r="BN206" s="10">
        <v>154</v>
      </c>
      <c r="BO206" s="37">
        <v>154</v>
      </c>
      <c r="BP206" s="30"/>
      <c r="BQ206" s="26">
        <v>144</v>
      </c>
      <c r="BS206" s="77">
        <f t="shared" si="63"/>
        <v>0</v>
      </c>
      <c r="BT206" s="78">
        <f t="shared" si="64"/>
        <v>0</v>
      </c>
      <c r="BU206" s="78">
        <f t="shared" si="65"/>
        <v>0</v>
      </c>
      <c r="BV206" s="79" t="e">
        <f t="shared" si="66"/>
        <v>#DIV/0!</v>
      </c>
    </row>
    <row r="207" spans="1:74" ht="19.5" thickBot="1">
      <c r="A207" s="88">
        <v>232</v>
      </c>
      <c r="B207" s="86"/>
      <c r="C207" s="40"/>
      <c r="D207" s="40"/>
      <c r="E207" s="25">
        <v>0</v>
      </c>
      <c r="F207" s="91"/>
      <c r="G207" s="93"/>
      <c r="H207" s="92"/>
      <c r="I207" s="87">
        <f t="shared" si="58"/>
        <v>0</v>
      </c>
      <c r="J207" s="88">
        <v>145</v>
      </c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48"/>
      <c r="AB207" s="27"/>
      <c r="AC207" s="28"/>
      <c r="AD207" s="39"/>
      <c r="AE207" s="49"/>
      <c r="AF207" s="27"/>
      <c r="AG207" s="28"/>
      <c r="AH207" s="39"/>
      <c r="AI207" s="49"/>
      <c r="AJ207" s="27"/>
      <c r="AK207" s="28"/>
      <c r="AM207" s="24">
        <v>1</v>
      </c>
      <c r="AN207" s="24">
        <v>1</v>
      </c>
      <c r="AO207" s="24">
        <v>1</v>
      </c>
      <c r="AP207" s="24">
        <v>1</v>
      </c>
      <c r="AQ207" s="26">
        <v>1</v>
      </c>
      <c r="AS207" s="26">
        <f t="shared" si="59"/>
        <v>0</v>
      </c>
      <c r="AT207" s="26">
        <f t="shared" si="60"/>
        <v>0</v>
      </c>
      <c r="AU207" s="26">
        <f t="shared" si="61"/>
        <v>0</v>
      </c>
      <c r="AV207" s="26"/>
      <c r="AW207" s="26"/>
      <c r="AY207" s="26">
        <f t="shared" si="62"/>
        <v>0</v>
      </c>
      <c r="BA207" s="43">
        <v>145</v>
      </c>
      <c r="BB207" s="80">
        <v>163</v>
      </c>
      <c r="BC207" s="11">
        <v>185</v>
      </c>
      <c r="BD207" s="10">
        <v>155.19999999999999</v>
      </c>
      <c r="BE207" s="10">
        <v>155.05806451612901</v>
      </c>
      <c r="BF207" s="10">
        <v>155</v>
      </c>
      <c r="BG207" s="10">
        <v>155.1</v>
      </c>
      <c r="BH207" s="10">
        <v>155</v>
      </c>
      <c r="BI207" s="36">
        <v>154</v>
      </c>
      <c r="BJ207" s="11">
        <v>154</v>
      </c>
      <c r="BK207" s="10">
        <v>155</v>
      </c>
      <c r="BL207" s="10">
        <v>155</v>
      </c>
      <c r="BM207" s="10">
        <v>155</v>
      </c>
      <c r="BN207" s="10">
        <v>155</v>
      </c>
      <c r="BO207" s="37">
        <v>155</v>
      </c>
      <c r="BP207" s="30"/>
      <c r="BQ207" s="26">
        <v>145</v>
      </c>
      <c r="BS207" s="77">
        <f t="shared" si="63"/>
        <v>0</v>
      </c>
      <c r="BT207" s="78">
        <f t="shared" si="64"/>
        <v>0</v>
      </c>
      <c r="BU207" s="78">
        <f t="shared" si="65"/>
        <v>0</v>
      </c>
      <c r="BV207" s="79" t="e">
        <f t="shared" si="66"/>
        <v>#DIV/0!</v>
      </c>
    </row>
    <row r="208" spans="1:74" ht="19.5" thickBot="1">
      <c r="A208" s="88">
        <v>233</v>
      </c>
      <c r="B208" s="86"/>
      <c r="C208" s="40"/>
      <c r="D208" s="40"/>
      <c r="E208" s="25">
        <v>0</v>
      </c>
      <c r="F208" s="91"/>
      <c r="G208" s="93"/>
      <c r="H208" s="92"/>
      <c r="I208" s="87">
        <f t="shared" si="58"/>
        <v>0</v>
      </c>
      <c r="J208" s="88">
        <v>146</v>
      </c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48"/>
      <c r="AB208" s="27"/>
      <c r="AC208" s="28"/>
      <c r="AD208" s="39"/>
      <c r="AE208" s="49"/>
      <c r="AF208" s="27"/>
      <c r="AG208" s="28"/>
      <c r="AH208" s="39"/>
      <c r="AI208" s="49"/>
      <c r="AJ208" s="27"/>
      <c r="AK208" s="28"/>
      <c r="AM208" s="24">
        <v>1</v>
      </c>
      <c r="AN208" s="24">
        <v>1</v>
      </c>
      <c r="AO208" s="24">
        <v>1</v>
      </c>
      <c r="AP208" s="24">
        <v>1</v>
      </c>
      <c r="AQ208" s="26">
        <v>1</v>
      </c>
      <c r="AS208" s="26">
        <f t="shared" si="59"/>
        <v>0</v>
      </c>
      <c r="AT208" s="26">
        <f t="shared" si="60"/>
        <v>0</v>
      </c>
      <c r="AU208" s="26">
        <f t="shared" si="61"/>
        <v>0</v>
      </c>
      <c r="AV208" s="26"/>
      <c r="AW208" s="26"/>
      <c r="AY208" s="26">
        <f t="shared" si="62"/>
        <v>0</v>
      </c>
      <c r="BA208" s="43">
        <v>146</v>
      </c>
      <c r="BB208" s="80">
        <v>164</v>
      </c>
      <c r="BC208" s="11">
        <v>186</v>
      </c>
      <c r="BD208" s="10">
        <v>156.19999999999999</v>
      </c>
      <c r="BE208" s="10">
        <v>156.05806451612901</v>
      </c>
      <c r="BF208" s="10">
        <v>156</v>
      </c>
      <c r="BG208" s="10">
        <v>156.1</v>
      </c>
      <c r="BH208" s="10">
        <v>156</v>
      </c>
      <c r="BI208" s="36">
        <v>155</v>
      </c>
      <c r="BJ208" s="11">
        <v>155</v>
      </c>
      <c r="BK208" s="10">
        <v>156</v>
      </c>
      <c r="BL208" s="10">
        <v>156</v>
      </c>
      <c r="BM208" s="10">
        <v>156</v>
      </c>
      <c r="BN208" s="10">
        <v>156</v>
      </c>
      <c r="BO208" s="37">
        <v>156</v>
      </c>
      <c r="BP208" s="30"/>
      <c r="BQ208" s="26">
        <v>146</v>
      </c>
      <c r="BS208" s="77">
        <f t="shared" si="63"/>
        <v>0</v>
      </c>
      <c r="BT208" s="78">
        <f t="shared" si="64"/>
        <v>0</v>
      </c>
      <c r="BU208" s="78">
        <f t="shared" si="65"/>
        <v>0</v>
      </c>
      <c r="BV208" s="79" t="e">
        <f t="shared" si="66"/>
        <v>#DIV/0!</v>
      </c>
    </row>
    <row r="209" spans="1:74" ht="19.5" thickBot="1">
      <c r="A209" s="88">
        <v>234</v>
      </c>
      <c r="B209" s="86"/>
      <c r="C209" s="40"/>
      <c r="D209" s="40"/>
      <c r="E209" s="25">
        <v>0</v>
      </c>
      <c r="F209" s="91"/>
      <c r="G209" s="93"/>
      <c r="H209" s="92"/>
      <c r="I209" s="87">
        <f t="shared" si="58"/>
        <v>0</v>
      </c>
      <c r="J209" s="88">
        <v>147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48"/>
      <c r="AB209" s="27"/>
      <c r="AC209" s="28"/>
      <c r="AD209" s="39"/>
      <c r="AE209" s="49"/>
      <c r="AF209" s="27"/>
      <c r="AG209" s="28"/>
      <c r="AH209" s="39"/>
      <c r="AI209" s="49"/>
      <c r="AJ209" s="27"/>
      <c r="AK209" s="28"/>
      <c r="AM209" s="24">
        <v>1</v>
      </c>
      <c r="AN209" s="24">
        <v>1</v>
      </c>
      <c r="AO209" s="24">
        <v>1</v>
      </c>
      <c r="AP209" s="24">
        <v>1</v>
      </c>
      <c r="AQ209" s="26">
        <v>1</v>
      </c>
      <c r="AS209" s="26">
        <f t="shared" si="59"/>
        <v>0</v>
      </c>
      <c r="AT209" s="26">
        <f t="shared" si="60"/>
        <v>0</v>
      </c>
      <c r="AU209" s="26">
        <f t="shared" si="61"/>
        <v>0</v>
      </c>
      <c r="AV209" s="26"/>
      <c r="AW209" s="26"/>
      <c r="AY209" s="26">
        <f t="shared" si="62"/>
        <v>0</v>
      </c>
      <c r="BA209" s="43">
        <v>147</v>
      </c>
      <c r="BB209" s="80">
        <v>165</v>
      </c>
      <c r="BC209" s="11">
        <v>187</v>
      </c>
      <c r="BD209" s="10">
        <v>157.19999999999999</v>
      </c>
      <c r="BE209" s="10">
        <v>157.05806451612901</v>
      </c>
      <c r="BF209" s="10">
        <v>157</v>
      </c>
      <c r="BG209" s="10">
        <v>157.1</v>
      </c>
      <c r="BH209" s="10">
        <v>157</v>
      </c>
      <c r="BI209" s="36">
        <v>156</v>
      </c>
      <c r="BJ209" s="11">
        <v>156</v>
      </c>
      <c r="BK209" s="10">
        <v>157</v>
      </c>
      <c r="BL209" s="10">
        <v>157</v>
      </c>
      <c r="BM209" s="10">
        <v>157</v>
      </c>
      <c r="BN209" s="10">
        <v>157</v>
      </c>
      <c r="BO209" s="37">
        <v>157</v>
      </c>
      <c r="BP209" s="30"/>
      <c r="BQ209" s="26">
        <v>147</v>
      </c>
      <c r="BS209" s="77">
        <f t="shared" si="63"/>
        <v>0</v>
      </c>
      <c r="BT209" s="78">
        <f t="shared" si="64"/>
        <v>0</v>
      </c>
      <c r="BU209" s="78">
        <f t="shared" si="65"/>
        <v>0</v>
      </c>
      <c r="BV209" s="79" t="e">
        <f t="shared" si="66"/>
        <v>#DIV/0!</v>
      </c>
    </row>
    <row r="210" spans="1:74" ht="19.5" thickBot="1">
      <c r="A210" s="88">
        <v>235</v>
      </c>
      <c r="B210" s="86"/>
      <c r="C210" s="40"/>
      <c r="D210" s="40"/>
      <c r="E210" s="25">
        <v>0</v>
      </c>
      <c r="F210" s="91"/>
      <c r="G210" s="93"/>
      <c r="H210" s="92"/>
      <c r="I210" s="87">
        <f t="shared" si="58"/>
        <v>0</v>
      </c>
      <c r="J210" s="88">
        <v>148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48"/>
      <c r="AB210" s="27"/>
      <c r="AC210" s="28"/>
      <c r="AD210" s="39"/>
      <c r="AE210" s="49"/>
      <c r="AF210" s="27"/>
      <c r="AG210" s="28"/>
      <c r="AH210" s="39"/>
      <c r="AI210" s="49"/>
      <c r="AJ210" s="27"/>
      <c r="AK210" s="28"/>
      <c r="AM210" s="24">
        <v>1</v>
      </c>
      <c r="AN210" s="24">
        <v>1</v>
      </c>
      <c r="AO210" s="24">
        <v>1</v>
      </c>
      <c r="AP210" s="24">
        <v>1</v>
      </c>
      <c r="AQ210" s="26">
        <v>1</v>
      </c>
      <c r="AS210" s="26">
        <f t="shared" si="59"/>
        <v>0</v>
      </c>
      <c r="AT210" s="26">
        <f t="shared" si="60"/>
        <v>0</v>
      </c>
      <c r="AU210" s="26">
        <f t="shared" si="61"/>
        <v>0</v>
      </c>
      <c r="AV210" s="26"/>
      <c r="AW210" s="26"/>
      <c r="AY210" s="26">
        <f t="shared" si="62"/>
        <v>0</v>
      </c>
      <c r="BA210" s="43">
        <v>148</v>
      </c>
      <c r="BB210" s="80">
        <v>166</v>
      </c>
      <c r="BC210" s="11">
        <v>188</v>
      </c>
      <c r="BD210" s="10">
        <v>158.19999999999999</v>
      </c>
      <c r="BE210" s="10">
        <v>158.05806451612901</v>
      </c>
      <c r="BF210" s="10">
        <v>158</v>
      </c>
      <c r="BG210" s="10">
        <v>158.1</v>
      </c>
      <c r="BH210" s="10">
        <v>158</v>
      </c>
      <c r="BI210" s="36">
        <v>157</v>
      </c>
      <c r="BJ210" s="11">
        <v>157</v>
      </c>
      <c r="BK210" s="10">
        <v>158</v>
      </c>
      <c r="BL210" s="10">
        <v>158</v>
      </c>
      <c r="BM210" s="10">
        <v>158</v>
      </c>
      <c r="BN210" s="10">
        <v>158</v>
      </c>
      <c r="BO210" s="37">
        <v>158</v>
      </c>
      <c r="BP210" s="30"/>
      <c r="BQ210" s="26">
        <v>148</v>
      </c>
      <c r="BS210" s="77">
        <f t="shared" si="63"/>
        <v>0</v>
      </c>
      <c r="BT210" s="78">
        <f t="shared" si="64"/>
        <v>0</v>
      </c>
      <c r="BU210" s="78">
        <f t="shared" si="65"/>
        <v>0</v>
      </c>
      <c r="BV210" s="79" t="e">
        <f t="shared" si="66"/>
        <v>#DIV/0!</v>
      </c>
    </row>
    <row r="211" spans="1:74" ht="19.5" thickBot="1">
      <c r="A211" s="88">
        <v>236</v>
      </c>
      <c r="B211" s="86"/>
      <c r="C211" s="40"/>
      <c r="D211" s="40"/>
      <c r="E211" s="25">
        <v>0</v>
      </c>
      <c r="F211" s="91"/>
      <c r="G211" s="93"/>
      <c r="H211" s="92"/>
      <c r="I211" s="87">
        <f t="shared" si="58"/>
        <v>0</v>
      </c>
      <c r="J211" s="88">
        <v>149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48"/>
      <c r="AB211" s="27"/>
      <c r="AC211" s="28"/>
      <c r="AD211" s="39"/>
      <c r="AE211" s="49"/>
      <c r="AF211" s="27"/>
      <c r="AG211" s="28"/>
      <c r="AH211" s="39"/>
      <c r="AI211" s="49"/>
      <c r="AJ211" s="27"/>
      <c r="AK211" s="28"/>
      <c r="AM211" s="24">
        <v>1</v>
      </c>
      <c r="AN211" s="24">
        <v>1</v>
      </c>
      <c r="AO211" s="24">
        <v>1</v>
      </c>
      <c r="AP211" s="24">
        <v>1</v>
      </c>
      <c r="AQ211" s="26">
        <v>1</v>
      </c>
      <c r="AS211" s="26">
        <f t="shared" si="59"/>
        <v>0</v>
      </c>
      <c r="AT211" s="26">
        <f t="shared" si="60"/>
        <v>0</v>
      </c>
      <c r="AU211" s="26">
        <f t="shared" si="61"/>
        <v>0</v>
      </c>
      <c r="AV211" s="26"/>
      <c r="AW211" s="26"/>
      <c r="AY211" s="26">
        <f t="shared" si="62"/>
        <v>0</v>
      </c>
      <c r="BA211" s="43">
        <v>149</v>
      </c>
      <c r="BB211" s="80">
        <v>167</v>
      </c>
      <c r="BC211" s="11">
        <v>189</v>
      </c>
      <c r="BD211" s="10">
        <v>159.19999999999999</v>
      </c>
      <c r="BE211" s="10">
        <v>159.05806451612901</v>
      </c>
      <c r="BF211" s="10">
        <v>159</v>
      </c>
      <c r="BG211" s="10">
        <v>159.1</v>
      </c>
      <c r="BH211" s="10">
        <v>159</v>
      </c>
      <c r="BI211" s="36">
        <v>158</v>
      </c>
      <c r="BJ211" s="11">
        <v>158</v>
      </c>
      <c r="BK211" s="10">
        <v>159</v>
      </c>
      <c r="BL211" s="10">
        <v>159</v>
      </c>
      <c r="BM211" s="10">
        <v>159</v>
      </c>
      <c r="BN211" s="10">
        <v>159</v>
      </c>
      <c r="BO211" s="37">
        <v>159</v>
      </c>
      <c r="BP211" s="30"/>
      <c r="BQ211" s="26">
        <v>149</v>
      </c>
      <c r="BS211" s="77">
        <f t="shared" si="63"/>
        <v>0</v>
      </c>
      <c r="BT211" s="78">
        <f t="shared" si="64"/>
        <v>0</v>
      </c>
      <c r="BU211" s="78">
        <f t="shared" si="65"/>
        <v>0</v>
      </c>
      <c r="BV211" s="79" t="e">
        <f t="shared" si="66"/>
        <v>#DIV/0!</v>
      </c>
    </row>
    <row r="212" spans="1:74" ht="19.5" thickBot="1">
      <c r="A212" s="88">
        <v>237</v>
      </c>
      <c r="B212" s="86"/>
      <c r="C212" s="40"/>
      <c r="D212" s="40"/>
      <c r="E212" s="25">
        <v>0</v>
      </c>
      <c r="F212" s="91"/>
      <c r="G212" s="93"/>
      <c r="H212" s="92"/>
      <c r="I212" s="87">
        <f t="shared" si="58"/>
        <v>0</v>
      </c>
      <c r="J212" s="88">
        <v>150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48"/>
      <c r="AB212" s="27"/>
      <c r="AC212" s="28"/>
      <c r="AD212" s="39"/>
      <c r="AE212" s="49"/>
      <c r="AF212" s="27"/>
      <c r="AG212" s="28"/>
      <c r="AH212" s="39"/>
      <c r="AI212" s="49"/>
      <c r="AJ212" s="27"/>
      <c r="AK212" s="28"/>
      <c r="AM212" s="24">
        <v>1</v>
      </c>
      <c r="AN212" s="24">
        <v>1</v>
      </c>
      <c r="AO212" s="24">
        <v>1</v>
      </c>
      <c r="AP212" s="24">
        <v>1</v>
      </c>
      <c r="AQ212" s="26">
        <v>1</v>
      </c>
      <c r="AS212" s="26">
        <f t="shared" si="59"/>
        <v>0</v>
      </c>
      <c r="AT212" s="26">
        <f t="shared" si="60"/>
        <v>0</v>
      </c>
      <c r="AU212" s="26">
        <f t="shared" si="61"/>
        <v>0</v>
      </c>
      <c r="AV212" s="26"/>
      <c r="AW212" s="26"/>
      <c r="AY212" s="26">
        <f t="shared" si="62"/>
        <v>0</v>
      </c>
      <c r="BA212" s="43">
        <v>150</v>
      </c>
      <c r="BB212" s="80">
        <v>168</v>
      </c>
      <c r="BC212" s="11">
        <v>190</v>
      </c>
      <c r="BD212" s="10">
        <v>160.19999999999999</v>
      </c>
      <c r="BE212" s="10">
        <v>160.05806451612901</v>
      </c>
      <c r="BF212" s="10">
        <v>160</v>
      </c>
      <c r="BG212" s="10">
        <v>160.1</v>
      </c>
      <c r="BH212" s="10">
        <v>160</v>
      </c>
      <c r="BI212" s="36">
        <v>159</v>
      </c>
      <c r="BJ212" s="11">
        <v>159</v>
      </c>
      <c r="BK212" s="10">
        <v>160</v>
      </c>
      <c r="BL212" s="10">
        <v>160</v>
      </c>
      <c r="BM212" s="10">
        <v>160</v>
      </c>
      <c r="BN212" s="10">
        <v>160</v>
      </c>
      <c r="BO212" s="37">
        <v>160</v>
      </c>
      <c r="BP212" s="30"/>
      <c r="BQ212" s="26">
        <v>150</v>
      </c>
      <c r="BS212" s="77">
        <f t="shared" si="63"/>
        <v>0</v>
      </c>
      <c r="BT212" s="78">
        <f t="shared" si="64"/>
        <v>0</v>
      </c>
      <c r="BU212" s="78">
        <f t="shared" si="65"/>
        <v>0</v>
      </c>
      <c r="BV212" s="79" t="e">
        <f t="shared" si="66"/>
        <v>#DIV/0!</v>
      </c>
    </row>
    <row r="213" spans="1:74" ht="19.5" thickBot="1">
      <c r="A213" s="88">
        <v>238</v>
      </c>
      <c r="B213" s="86"/>
      <c r="C213" s="40"/>
      <c r="D213" s="40"/>
      <c r="E213" s="25">
        <v>0</v>
      </c>
      <c r="F213" s="91"/>
      <c r="G213" s="93"/>
      <c r="H213" s="92"/>
      <c r="I213" s="87">
        <f t="shared" si="58"/>
        <v>0</v>
      </c>
      <c r="J213" s="88">
        <v>151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48"/>
      <c r="AB213" s="27"/>
      <c r="AC213" s="28"/>
      <c r="AD213" s="39"/>
      <c r="AE213" s="49"/>
      <c r="AF213" s="27"/>
      <c r="AG213" s="28"/>
      <c r="AH213" s="39"/>
      <c r="AI213" s="49"/>
      <c r="AJ213" s="27"/>
      <c r="AK213" s="28"/>
      <c r="AM213" s="24">
        <v>1</v>
      </c>
      <c r="AN213" s="24">
        <v>1</v>
      </c>
      <c r="AO213" s="24">
        <v>1</v>
      </c>
      <c r="AP213" s="24">
        <v>1</v>
      </c>
      <c r="AQ213" s="26">
        <v>1</v>
      </c>
      <c r="AS213" s="26">
        <f t="shared" si="59"/>
        <v>0</v>
      </c>
      <c r="AT213" s="26">
        <f t="shared" si="60"/>
        <v>0</v>
      </c>
      <c r="AU213" s="26">
        <f t="shared" si="61"/>
        <v>0</v>
      </c>
      <c r="AV213" s="26"/>
      <c r="AW213" s="26"/>
      <c r="AY213" s="26">
        <f t="shared" si="62"/>
        <v>0</v>
      </c>
      <c r="BA213" s="43">
        <v>151</v>
      </c>
      <c r="BB213" s="80">
        <v>169</v>
      </c>
      <c r="BC213" s="11">
        <v>191</v>
      </c>
      <c r="BD213" s="10">
        <v>161.19999999999999</v>
      </c>
      <c r="BE213" s="10">
        <v>161.05806451612901</v>
      </c>
      <c r="BF213" s="10">
        <v>161</v>
      </c>
      <c r="BG213" s="10">
        <v>161.1</v>
      </c>
      <c r="BH213" s="10">
        <v>161</v>
      </c>
      <c r="BI213" s="36">
        <v>160</v>
      </c>
      <c r="BJ213" s="11">
        <v>160</v>
      </c>
      <c r="BK213" s="10">
        <v>161</v>
      </c>
      <c r="BL213" s="10">
        <v>161</v>
      </c>
      <c r="BM213" s="10">
        <v>161</v>
      </c>
      <c r="BN213" s="10">
        <v>161</v>
      </c>
      <c r="BO213" s="37">
        <v>161</v>
      </c>
      <c r="BP213" s="30"/>
      <c r="BQ213" s="26">
        <v>151</v>
      </c>
      <c r="BS213" s="77">
        <f t="shared" si="63"/>
        <v>0</v>
      </c>
      <c r="BT213" s="78">
        <f t="shared" si="64"/>
        <v>0</v>
      </c>
      <c r="BU213" s="78">
        <f t="shared" si="65"/>
        <v>0</v>
      </c>
      <c r="BV213" s="79" t="e">
        <f t="shared" si="66"/>
        <v>#DIV/0!</v>
      </c>
    </row>
    <row r="214" spans="1:74" ht="19.5" thickBot="1">
      <c r="A214" s="88">
        <v>239</v>
      </c>
      <c r="B214" s="86"/>
      <c r="C214" s="40"/>
      <c r="D214" s="40"/>
      <c r="E214" s="25">
        <v>0</v>
      </c>
      <c r="F214" s="91"/>
      <c r="G214" s="93"/>
      <c r="H214" s="92"/>
      <c r="I214" s="87">
        <f t="shared" si="58"/>
        <v>0</v>
      </c>
      <c r="J214" s="88">
        <v>152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48"/>
      <c r="AB214" s="27"/>
      <c r="AC214" s="28"/>
      <c r="AD214" s="39"/>
      <c r="AE214" s="49"/>
      <c r="AF214" s="27"/>
      <c r="AG214" s="28"/>
      <c r="AH214" s="39"/>
      <c r="AI214" s="49"/>
      <c r="AJ214" s="27"/>
      <c r="AK214" s="28"/>
      <c r="AM214" s="24">
        <v>1</v>
      </c>
      <c r="AN214" s="24">
        <v>1</v>
      </c>
      <c r="AO214" s="24">
        <v>1</v>
      </c>
      <c r="AP214" s="24">
        <v>1</v>
      </c>
      <c r="AQ214" s="26">
        <v>1</v>
      </c>
      <c r="AS214" s="26">
        <f t="shared" si="59"/>
        <v>0</v>
      </c>
      <c r="AT214" s="26">
        <f t="shared" si="60"/>
        <v>0</v>
      </c>
      <c r="AU214" s="26">
        <f t="shared" si="61"/>
        <v>0</v>
      </c>
      <c r="AV214" s="26"/>
      <c r="AW214" s="26"/>
      <c r="AY214" s="26">
        <f t="shared" si="62"/>
        <v>0</v>
      </c>
      <c r="BA214" s="43">
        <v>152</v>
      </c>
      <c r="BB214" s="80">
        <v>170</v>
      </c>
      <c r="BC214" s="11">
        <v>192</v>
      </c>
      <c r="BD214" s="10">
        <v>162.19999999999999</v>
      </c>
      <c r="BE214" s="10">
        <v>162.05806451612901</v>
      </c>
      <c r="BF214" s="10">
        <v>162</v>
      </c>
      <c r="BG214" s="10">
        <v>162.1</v>
      </c>
      <c r="BH214" s="10">
        <v>162</v>
      </c>
      <c r="BI214" s="36">
        <v>161</v>
      </c>
      <c r="BJ214" s="11">
        <v>161</v>
      </c>
      <c r="BK214" s="10">
        <v>162</v>
      </c>
      <c r="BL214" s="10">
        <v>162</v>
      </c>
      <c r="BM214" s="10">
        <v>162</v>
      </c>
      <c r="BN214" s="10">
        <v>162</v>
      </c>
      <c r="BO214" s="37">
        <v>162</v>
      </c>
      <c r="BP214" s="30"/>
      <c r="BQ214" s="26">
        <v>152</v>
      </c>
      <c r="BS214" s="77">
        <f t="shared" si="63"/>
        <v>0</v>
      </c>
      <c r="BT214" s="78">
        <f t="shared" si="64"/>
        <v>0</v>
      </c>
      <c r="BU214" s="78">
        <f t="shared" si="65"/>
        <v>0</v>
      </c>
      <c r="BV214" s="79" t="e">
        <f t="shared" si="66"/>
        <v>#DIV/0!</v>
      </c>
    </row>
    <row r="215" spans="1:74" ht="19.5" thickBot="1">
      <c r="A215" s="88">
        <v>240</v>
      </c>
      <c r="B215" s="86"/>
      <c r="C215" s="40"/>
      <c r="D215" s="40"/>
      <c r="E215" s="25">
        <v>0</v>
      </c>
      <c r="F215" s="91"/>
      <c r="G215" s="93"/>
      <c r="H215" s="92"/>
      <c r="I215" s="87">
        <f t="shared" si="58"/>
        <v>0</v>
      </c>
      <c r="J215" s="88">
        <v>153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48"/>
      <c r="AB215" s="27"/>
      <c r="AC215" s="28"/>
      <c r="AD215" s="39"/>
      <c r="AE215" s="49"/>
      <c r="AF215" s="27"/>
      <c r="AG215" s="28"/>
      <c r="AH215" s="39"/>
      <c r="AI215" s="49"/>
      <c r="AJ215" s="27"/>
      <c r="AK215" s="28"/>
      <c r="AM215" s="24">
        <v>1</v>
      </c>
      <c r="AN215" s="24">
        <v>1</v>
      </c>
      <c r="AO215" s="24">
        <v>1</v>
      </c>
      <c r="AP215" s="24">
        <v>1</v>
      </c>
      <c r="AQ215" s="26">
        <v>1</v>
      </c>
      <c r="AS215" s="26">
        <f t="shared" si="59"/>
        <v>0</v>
      </c>
      <c r="AT215" s="26">
        <f t="shared" si="60"/>
        <v>0</v>
      </c>
      <c r="AU215" s="26">
        <f t="shared" si="61"/>
        <v>0</v>
      </c>
      <c r="AV215" s="26"/>
      <c r="AW215" s="26"/>
      <c r="AY215" s="26">
        <f t="shared" si="62"/>
        <v>0</v>
      </c>
      <c r="BA215" s="43">
        <v>153</v>
      </c>
      <c r="BB215" s="80">
        <v>171</v>
      </c>
      <c r="BC215" s="11">
        <v>193</v>
      </c>
      <c r="BD215" s="10">
        <v>163.19999999999999</v>
      </c>
      <c r="BE215" s="10">
        <v>163.05806451612901</v>
      </c>
      <c r="BF215" s="10">
        <v>163</v>
      </c>
      <c r="BG215" s="10">
        <v>163.1</v>
      </c>
      <c r="BH215" s="10">
        <v>163</v>
      </c>
      <c r="BI215" s="36">
        <v>162</v>
      </c>
      <c r="BJ215" s="11">
        <v>162</v>
      </c>
      <c r="BK215" s="10">
        <v>163</v>
      </c>
      <c r="BL215" s="10">
        <v>163</v>
      </c>
      <c r="BM215" s="10">
        <v>163</v>
      </c>
      <c r="BN215" s="10">
        <v>163</v>
      </c>
      <c r="BO215" s="37">
        <v>163</v>
      </c>
      <c r="BP215" s="30"/>
      <c r="BQ215" s="26">
        <v>153</v>
      </c>
      <c r="BS215" s="77">
        <f t="shared" si="63"/>
        <v>0</v>
      </c>
      <c r="BT215" s="78">
        <f t="shared" si="64"/>
        <v>0</v>
      </c>
      <c r="BU215" s="78">
        <f t="shared" si="65"/>
        <v>0</v>
      </c>
      <c r="BV215" s="79" t="e">
        <f t="shared" si="66"/>
        <v>#DIV/0!</v>
      </c>
    </row>
    <row r="216" spans="1:74" ht="19.5" thickBot="1">
      <c r="A216" s="88">
        <v>241</v>
      </c>
      <c r="B216" s="86"/>
      <c r="C216" s="40"/>
      <c r="D216" s="40"/>
      <c r="E216" s="25">
        <v>0</v>
      </c>
      <c r="F216" s="91"/>
      <c r="G216" s="93"/>
      <c r="H216" s="92"/>
      <c r="I216" s="87">
        <f t="shared" si="58"/>
        <v>0</v>
      </c>
      <c r="J216" s="88">
        <v>154</v>
      </c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48"/>
      <c r="AB216" s="27"/>
      <c r="AC216" s="28"/>
      <c r="AD216" s="39"/>
      <c r="AE216" s="49"/>
      <c r="AF216" s="27"/>
      <c r="AG216" s="28"/>
      <c r="AH216" s="39"/>
      <c r="AI216" s="49"/>
      <c r="AJ216" s="27"/>
      <c r="AK216" s="28"/>
      <c r="AM216" s="24">
        <v>1</v>
      </c>
      <c r="AN216" s="24">
        <v>1</v>
      </c>
      <c r="AO216" s="24">
        <v>1</v>
      </c>
      <c r="AP216" s="24">
        <v>1</v>
      </c>
      <c r="AQ216" s="26">
        <v>1</v>
      </c>
      <c r="AS216" s="26">
        <f t="shared" si="59"/>
        <v>0</v>
      </c>
      <c r="AT216" s="26">
        <f t="shared" si="60"/>
        <v>0</v>
      </c>
      <c r="AU216" s="26">
        <f t="shared" si="61"/>
        <v>0</v>
      </c>
      <c r="AV216" s="26"/>
      <c r="AW216" s="26"/>
      <c r="AY216" s="26">
        <f t="shared" si="62"/>
        <v>0</v>
      </c>
      <c r="BA216" s="43">
        <v>154</v>
      </c>
      <c r="BB216" s="80">
        <v>172</v>
      </c>
      <c r="BC216" s="11">
        <v>194</v>
      </c>
      <c r="BD216" s="10">
        <v>164.2</v>
      </c>
      <c r="BE216" s="10">
        <v>164.05806451612901</v>
      </c>
      <c r="BF216" s="10">
        <v>164</v>
      </c>
      <c r="BG216" s="10">
        <v>164.1</v>
      </c>
      <c r="BH216" s="10">
        <v>164</v>
      </c>
      <c r="BI216" s="36">
        <v>163</v>
      </c>
      <c r="BJ216" s="11">
        <v>163</v>
      </c>
      <c r="BK216" s="10">
        <v>164</v>
      </c>
      <c r="BL216" s="10">
        <v>164</v>
      </c>
      <c r="BM216" s="10">
        <v>164</v>
      </c>
      <c r="BN216" s="10">
        <v>164</v>
      </c>
      <c r="BO216" s="37">
        <v>164</v>
      </c>
      <c r="BP216" s="30"/>
      <c r="BQ216" s="26">
        <v>154</v>
      </c>
      <c r="BS216" s="77">
        <f t="shared" si="63"/>
        <v>0</v>
      </c>
      <c r="BT216" s="78">
        <f t="shared" si="64"/>
        <v>0</v>
      </c>
      <c r="BU216" s="78">
        <f t="shared" si="65"/>
        <v>0</v>
      </c>
      <c r="BV216" s="79" t="e">
        <f t="shared" si="66"/>
        <v>#DIV/0!</v>
      </c>
    </row>
    <row r="217" spans="1:74" ht="19.5" thickBot="1">
      <c r="A217" s="88">
        <v>242</v>
      </c>
      <c r="B217" s="86"/>
      <c r="C217" s="40"/>
      <c r="D217" s="40"/>
      <c r="E217" s="25">
        <v>0</v>
      </c>
      <c r="F217" s="91"/>
      <c r="G217" s="93"/>
      <c r="H217" s="92"/>
      <c r="I217" s="87">
        <f t="shared" si="58"/>
        <v>0</v>
      </c>
      <c r="J217" s="88">
        <v>155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48"/>
      <c r="AB217" s="27"/>
      <c r="AC217" s="28"/>
      <c r="AD217" s="39"/>
      <c r="AE217" s="49"/>
      <c r="AF217" s="27"/>
      <c r="AG217" s="28"/>
      <c r="AH217" s="39"/>
      <c r="AI217" s="49"/>
      <c r="AJ217" s="27"/>
      <c r="AK217" s="28"/>
      <c r="AM217" s="24">
        <v>1</v>
      </c>
      <c r="AN217" s="24">
        <v>1</v>
      </c>
      <c r="AO217" s="24">
        <v>1</v>
      </c>
      <c r="AP217" s="24">
        <v>1</v>
      </c>
      <c r="AQ217" s="26">
        <v>1</v>
      </c>
      <c r="AS217" s="26">
        <f t="shared" si="59"/>
        <v>0</v>
      </c>
      <c r="AT217" s="26">
        <f t="shared" si="60"/>
        <v>0</v>
      </c>
      <c r="AU217" s="26">
        <f t="shared" si="61"/>
        <v>0</v>
      </c>
      <c r="AV217" s="26"/>
      <c r="AW217" s="26"/>
      <c r="AY217" s="26">
        <f t="shared" si="62"/>
        <v>0</v>
      </c>
      <c r="BA217" s="43">
        <v>155</v>
      </c>
      <c r="BB217" s="80">
        <v>173</v>
      </c>
      <c r="BC217" s="11">
        <v>195</v>
      </c>
      <c r="BD217" s="10">
        <v>165.2</v>
      </c>
      <c r="BE217" s="10">
        <v>165.05806451612901</v>
      </c>
      <c r="BF217" s="10">
        <v>165</v>
      </c>
      <c r="BG217" s="10">
        <v>165.1</v>
      </c>
      <c r="BH217" s="10">
        <v>165</v>
      </c>
      <c r="BI217" s="36">
        <v>164</v>
      </c>
      <c r="BJ217" s="11">
        <v>164</v>
      </c>
      <c r="BK217" s="10">
        <v>165</v>
      </c>
      <c r="BL217" s="10">
        <v>165</v>
      </c>
      <c r="BM217" s="10">
        <v>165</v>
      </c>
      <c r="BN217" s="10">
        <v>165</v>
      </c>
      <c r="BO217" s="37">
        <v>165</v>
      </c>
      <c r="BP217" s="30"/>
      <c r="BQ217" s="26">
        <v>155</v>
      </c>
      <c r="BS217" s="77">
        <f t="shared" si="63"/>
        <v>0</v>
      </c>
      <c r="BT217" s="78">
        <f t="shared" si="64"/>
        <v>0</v>
      </c>
      <c r="BU217" s="78">
        <f t="shared" si="65"/>
        <v>0</v>
      </c>
      <c r="BV217" s="79" t="e">
        <f t="shared" si="66"/>
        <v>#DIV/0!</v>
      </c>
    </row>
    <row r="218" spans="1:74" ht="19.5" thickBot="1">
      <c r="A218" s="88">
        <v>243</v>
      </c>
      <c r="B218" s="86"/>
      <c r="C218" s="40"/>
      <c r="D218" s="40"/>
      <c r="E218" s="25">
        <v>0</v>
      </c>
      <c r="F218" s="91"/>
      <c r="G218" s="93"/>
      <c r="H218" s="92"/>
      <c r="I218" s="87">
        <f t="shared" si="58"/>
        <v>0</v>
      </c>
      <c r="J218" s="88">
        <v>156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48"/>
      <c r="AB218" s="27"/>
      <c r="AC218" s="28"/>
      <c r="AD218" s="39"/>
      <c r="AE218" s="49"/>
      <c r="AF218" s="27"/>
      <c r="AG218" s="28"/>
      <c r="AH218" s="39"/>
      <c r="AI218" s="49"/>
      <c r="AJ218" s="27"/>
      <c r="AK218" s="28"/>
      <c r="AM218" s="24">
        <v>1</v>
      </c>
      <c r="AN218" s="24">
        <v>1</v>
      </c>
      <c r="AO218" s="24">
        <v>1</v>
      </c>
      <c r="AP218" s="24">
        <v>1</v>
      </c>
      <c r="AQ218" s="26">
        <v>1</v>
      </c>
      <c r="AS218" s="26">
        <f t="shared" si="59"/>
        <v>0</v>
      </c>
      <c r="AT218" s="26">
        <f t="shared" si="60"/>
        <v>0</v>
      </c>
      <c r="AU218" s="26">
        <f t="shared" si="61"/>
        <v>0</v>
      </c>
      <c r="AV218" s="26"/>
      <c r="AW218" s="26"/>
      <c r="AY218" s="26">
        <f t="shared" si="62"/>
        <v>0</v>
      </c>
      <c r="BA218" s="43">
        <v>156</v>
      </c>
      <c r="BB218" s="80">
        <v>174</v>
      </c>
      <c r="BC218" s="11">
        <v>196</v>
      </c>
      <c r="BD218" s="10">
        <v>166.2</v>
      </c>
      <c r="BE218" s="10">
        <v>166.05806451612901</v>
      </c>
      <c r="BF218" s="10">
        <v>166</v>
      </c>
      <c r="BG218" s="10">
        <v>166.1</v>
      </c>
      <c r="BH218" s="10">
        <v>166</v>
      </c>
      <c r="BI218" s="36">
        <v>165</v>
      </c>
      <c r="BJ218" s="11">
        <v>165</v>
      </c>
      <c r="BK218" s="10">
        <v>166</v>
      </c>
      <c r="BL218" s="10">
        <v>166</v>
      </c>
      <c r="BM218" s="10">
        <v>166</v>
      </c>
      <c r="BN218" s="10">
        <v>166</v>
      </c>
      <c r="BO218" s="37">
        <v>166</v>
      </c>
      <c r="BP218" s="30"/>
      <c r="BQ218" s="26">
        <v>156</v>
      </c>
      <c r="BS218" s="77">
        <f t="shared" si="63"/>
        <v>0</v>
      </c>
      <c r="BT218" s="78">
        <f t="shared" si="64"/>
        <v>0</v>
      </c>
      <c r="BU218" s="78">
        <f t="shared" si="65"/>
        <v>0</v>
      </c>
      <c r="BV218" s="79" t="e">
        <f t="shared" si="66"/>
        <v>#DIV/0!</v>
      </c>
    </row>
    <row r="219" spans="1:74" ht="19.5" thickBot="1">
      <c r="A219" s="88">
        <v>244</v>
      </c>
      <c r="B219" s="86"/>
      <c r="C219" s="40"/>
      <c r="D219" s="40"/>
      <c r="E219" s="25">
        <v>0</v>
      </c>
      <c r="F219" s="91"/>
      <c r="G219" s="93"/>
      <c r="H219" s="92"/>
      <c r="I219" s="87">
        <f t="shared" si="58"/>
        <v>0</v>
      </c>
      <c r="J219" s="88">
        <v>157</v>
      </c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48"/>
      <c r="AB219" s="27"/>
      <c r="AC219" s="28"/>
      <c r="AD219" s="39"/>
      <c r="AE219" s="49"/>
      <c r="AF219" s="27"/>
      <c r="AG219" s="28"/>
      <c r="AH219" s="39"/>
      <c r="AI219" s="49"/>
      <c r="AJ219" s="27"/>
      <c r="AK219" s="28"/>
      <c r="AM219" s="24">
        <v>1</v>
      </c>
      <c r="AN219" s="24">
        <v>1</v>
      </c>
      <c r="AO219" s="24">
        <v>1</v>
      </c>
      <c r="AP219" s="24">
        <v>1</v>
      </c>
      <c r="AQ219" s="26">
        <v>1</v>
      </c>
      <c r="AS219" s="26">
        <f t="shared" si="59"/>
        <v>0</v>
      </c>
      <c r="AT219" s="26">
        <f t="shared" si="60"/>
        <v>0</v>
      </c>
      <c r="AU219" s="26">
        <f t="shared" si="61"/>
        <v>0</v>
      </c>
      <c r="AV219" s="26"/>
      <c r="AW219" s="26"/>
      <c r="AY219" s="26">
        <f t="shared" si="62"/>
        <v>0</v>
      </c>
      <c r="BA219" s="43">
        <v>157</v>
      </c>
      <c r="BB219" s="80">
        <v>175</v>
      </c>
      <c r="BC219" s="11">
        <v>197</v>
      </c>
      <c r="BD219" s="10">
        <v>167.2</v>
      </c>
      <c r="BE219" s="10">
        <v>167.05806451612901</v>
      </c>
      <c r="BF219" s="10">
        <v>167</v>
      </c>
      <c r="BG219" s="10">
        <v>167.1</v>
      </c>
      <c r="BH219" s="10">
        <v>167</v>
      </c>
      <c r="BI219" s="36">
        <v>166</v>
      </c>
      <c r="BJ219" s="11">
        <v>166</v>
      </c>
      <c r="BK219" s="10">
        <v>167</v>
      </c>
      <c r="BL219" s="10">
        <v>167</v>
      </c>
      <c r="BM219" s="10">
        <v>167</v>
      </c>
      <c r="BN219" s="10">
        <v>167</v>
      </c>
      <c r="BO219" s="37">
        <v>167</v>
      </c>
      <c r="BP219" s="30"/>
      <c r="BQ219" s="26">
        <v>157</v>
      </c>
      <c r="BS219" s="77">
        <f t="shared" si="63"/>
        <v>0</v>
      </c>
      <c r="BT219" s="78">
        <f t="shared" si="64"/>
        <v>0</v>
      </c>
      <c r="BU219" s="78">
        <f t="shared" si="65"/>
        <v>0</v>
      </c>
      <c r="BV219" s="79" t="e">
        <f t="shared" si="66"/>
        <v>#DIV/0!</v>
      </c>
    </row>
    <row r="220" spans="1:74" ht="19.5" thickBot="1">
      <c r="A220" s="88">
        <v>245</v>
      </c>
      <c r="B220" s="86"/>
      <c r="C220" s="40"/>
      <c r="D220" s="40"/>
      <c r="E220" s="25">
        <v>0</v>
      </c>
      <c r="F220" s="91"/>
      <c r="G220" s="93"/>
      <c r="H220" s="92"/>
      <c r="I220" s="87">
        <f t="shared" si="58"/>
        <v>0</v>
      </c>
      <c r="J220" s="88">
        <v>158</v>
      </c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48"/>
      <c r="AB220" s="27"/>
      <c r="AC220" s="28"/>
      <c r="AD220" s="39"/>
      <c r="AE220" s="49"/>
      <c r="AF220" s="27"/>
      <c r="AG220" s="28"/>
      <c r="AH220" s="39"/>
      <c r="AI220" s="49"/>
      <c r="AJ220" s="27"/>
      <c r="AK220" s="28"/>
      <c r="AM220" s="24">
        <v>1</v>
      </c>
      <c r="AN220" s="24">
        <v>1</v>
      </c>
      <c r="AO220" s="24">
        <v>1</v>
      </c>
      <c r="AP220" s="24">
        <v>1</v>
      </c>
      <c r="AQ220" s="26">
        <v>1</v>
      </c>
      <c r="AS220" s="26">
        <f t="shared" si="59"/>
        <v>0</v>
      </c>
      <c r="AT220" s="26">
        <f t="shared" si="60"/>
        <v>0</v>
      </c>
      <c r="AU220" s="26">
        <f t="shared" si="61"/>
        <v>0</v>
      </c>
      <c r="AV220" s="26"/>
      <c r="AW220" s="26"/>
      <c r="AY220" s="26">
        <f t="shared" si="62"/>
        <v>0</v>
      </c>
      <c r="BA220" s="43">
        <v>158</v>
      </c>
      <c r="BB220" s="80">
        <v>176</v>
      </c>
      <c r="BC220" s="11">
        <v>198</v>
      </c>
      <c r="BD220" s="10">
        <v>168.2</v>
      </c>
      <c r="BE220" s="10">
        <v>168.05806451612901</v>
      </c>
      <c r="BF220" s="10">
        <v>168</v>
      </c>
      <c r="BG220" s="10">
        <v>168.1</v>
      </c>
      <c r="BH220" s="10">
        <v>168</v>
      </c>
      <c r="BI220" s="36">
        <v>167</v>
      </c>
      <c r="BJ220" s="11">
        <v>167</v>
      </c>
      <c r="BK220" s="10">
        <v>168</v>
      </c>
      <c r="BL220" s="10">
        <v>168</v>
      </c>
      <c r="BM220" s="10">
        <v>168</v>
      </c>
      <c r="BN220" s="10">
        <v>168</v>
      </c>
      <c r="BO220" s="37">
        <v>168</v>
      </c>
      <c r="BP220" s="30"/>
      <c r="BQ220" s="26">
        <v>158</v>
      </c>
      <c r="BS220" s="77">
        <f t="shared" si="63"/>
        <v>0</v>
      </c>
      <c r="BT220" s="78">
        <f t="shared" si="64"/>
        <v>0</v>
      </c>
      <c r="BU220" s="78">
        <f t="shared" si="65"/>
        <v>0</v>
      </c>
      <c r="BV220" s="79" t="e">
        <f t="shared" si="66"/>
        <v>#DIV/0!</v>
      </c>
    </row>
    <row r="221" spans="1:74" ht="19.5" thickBot="1">
      <c r="A221" s="88">
        <v>246</v>
      </c>
      <c r="B221" s="86"/>
      <c r="C221" s="40"/>
      <c r="D221" s="40"/>
      <c r="E221" s="25">
        <v>0</v>
      </c>
      <c r="F221" s="91"/>
      <c r="G221" s="93"/>
      <c r="H221" s="92"/>
      <c r="I221" s="87">
        <f t="shared" si="58"/>
        <v>0</v>
      </c>
      <c r="J221" s="88">
        <v>159</v>
      </c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48"/>
      <c r="AB221" s="27"/>
      <c r="AC221" s="28"/>
      <c r="AD221" s="39"/>
      <c r="AE221" s="49"/>
      <c r="AF221" s="27"/>
      <c r="AG221" s="28"/>
      <c r="AH221" s="39"/>
      <c r="AI221" s="49"/>
      <c r="AJ221" s="27"/>
      <c r="AK221" s="28"/>
      <c r="AM221" s="24">
        <v>1</v>
      </c>
      <c r="AN221" s="24">
        <v>1</v>
      </c>
      <c r="AO221" s="24">
        <v>1</v>
      </c>
      <c r="AP221" s="24">
        <v>1</v>
      </c>
      <c r="AQ221" s="26">
        <v>1</v>
      </c>
      <c r="AS221" s="26">
        <f t="shared" si="59"/>
        <v>0</v>
      </c>
      <c r="AT221" s="26">
        <f t="shared" si="60"/>
        <v>0</v>
      </c>
      <c r="AU221" s="26">
        <f t="shared" si="61"/>
        <v>0</v>
      </c>
      <c r="AV221" s="26"/>
      <c r="AW221" s="26"/>
      <c r="AY221" s="26">
        <f t="shared" si="62"/>
        <v>0</v>
      </c>
      <c r="BA221" s="43">
        <v>159</v>
      </c>
      <c r="BB221" s="80">
        <v>177</v>
      </c>
      <c r="BC221" s="11">
        <v>199</v>
      </c>
      <c r="BD221" s="10">
        <v>169.2</v>
      </c>
      <c r="BE221" s="10">
        <v>169.05806451612901</v>
      </c>
      <c r="BF221" s="10">
        <v>169</v>
      </c>
      <c r="BG221" s="10">
        <v>169.1</v>
      </c>
      <c r="BH221" s="10">
        <v>169</v>
      </c>
      <c r="BI221" s="36">
        <v>168</v>
      </c>
      <c r="BJ221" s="11">
        <v>168</v>
      </c>
      <c r="BK221" s="10">
        <v>169</v>
      </c>
      <c r="BL221" s="10">
        <v>169</v>
      </c>
      <c r="BM221" s="10">
        <v>169</v>
      </c>
      <c r="BN221" s="10">
        <v>169</v>
      </c>
      <c r="BO221" s="37">
        <v>169</v>
      </c>
      <c r="BP221" s="30"/>
      <c r="BQ221" s="26">
        <v>159</v>
      </c>
      <c r="BS221" s="77">
        <f t="shared" si="63"/>
        <v>0</v>
      </c>
      <c r="BT221" s="78">
        <f t="shared" si="64"/>
        <v>0</v>
      </c>
      <c r="BU221" s="78">
        <f t="shared" si="65"/>
        <v>0</v>
      </c>
      <c r="BV221" s="79" t="e">
        <f t="shared" si="66"/>
        <v>#DIV/0!</v>
      </c>
    </row>
    <row r="222" spans="1:74" ht="19.5" thickBot="1">
      <c r="A222" s="88">
        <v>247</v>
      </c>
      <c r="B222" s="86"/>
      <c r="C222" s="40"/>
      <c r="D222" s="40"/>
      <c r="E222" s="25">
        <v>0</v>
      </c>
      <c r="F222" s="91"/>
      <c r="G222" s="93"/>
      <c r="H222" s="92"/>
      <c r="I222" s="87">
        <f t="shared" si="58"/>
        <v>0</v>
      </c>
      <c r="J222" s="88">
        <v>160</v>
      </c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48"/>
      <c r="AB222" s="27"/>
      <c r="AC222" s="28"/>
      <c r="AD222" s="39"/>
      <c r="AE222" s="49"/>
      <c r="AF222" s="27"/>
      <c r="AG222" s="28"/>
      <c r="AH222" s="39"/>
      <c r="AI222" s="49"/>
      <c r="AJ222" s="27"/>
      <c r="AK222" s="28"/>
      <c r="AM222" s="24">
        <v>1</v>
      </c>
      <c r="AN222" s="24">
        <v>1</v>
      </c>
      <c r="AO222" s="24">
        <v>1</v>
      </c>
      <c r="AP222" s="24">
        <v>1</v>
      </c>
      <c r="AQ222" s="26">
        <v>1</v>
      </c>
      <c r="AS222" s="26">
        <f t="shared" si="59"/>
        <v>0</v>
      </c>
      <c r="AT222" s="26">
        <f t="shared" si="60"/>
        <v>0</v>
      </c>
      <c r="AU222" s="26">
        <f t="shared" si="61"/>
        <v>0</v>
      </c>
      <c r="AV222" s="26"/>
      <c r="AW222" s="26"/>
      <c r="AY222" s="26">
        <f t="shared" si="62"/>
        <v>0</v>
      </c>
      <c r="BA222" s="43">
        <v>160</v>
      </c>
      <c r="BB222" s="80">
        <v>178</v>
      </c>
      <c r="BC222" s="11">
        <v>200</v>
      </c>
      <c r="BD222" s="10">
        <v>170.2</v>
      </c>
      <c r="BE222" s="10">
        <v>170.05806451612901</v>
      </c>
      <c r="BF222" s="10">
        <v>170</v>
      </c>
      <c r="BG222" s="10">
        <v>170.1</v>
      </c>
      <c r="BH222" s="10">
        <v>170</v>
      </c>
      <c r="BI222" s="36">
        <v>169</v>
      </c>
      <c r="BJ222" s="11">
        <v>169</v>
      </c>
      <c r="BK222" s="10">
        <v>170</v>
      </c>
      <c r="BL222" s="10">
        <v>170</v>
      </c>
      <c r="BM222" s="10">
        <v>170</v>
      </c>
      <c r="BN222" s="10">
        <v>170</v>
      </c>
      <c r="BO222" s="37">
        <v>170</v>
      </c>
      <c r="BP222" s="30"/>
      <c r="BQ222" s="26">
        <v>160</v>
      </c>
      <c r="BS222" s="77">
        <f t="shared" si="63"/>
        <v>0</v>
      </c>
      <c r="BT222" s="78">
        <f t="shared" si="64"/>
        <v>0</v>
      </c>
      <c r="BU222" s="78">
        <f t="shared" si="65"/>
        <v>0</v>
      </c>
      <c r="BV222" s="79" t="e">
        <f t="shared" si="66"/>
        <v>#DIV/0!</v>
      </c>
    </row>
    <row r="223" spans="1:74" ht="19.5" thickBot="1">
      <c r="A223" s="88">
        <v>248</v>
      </c>
      <c r="B223" s="86"/>
      <c r="C223" s="40"/>
      <c r="D223" s="40"/>
      <c r="E223" s="25">
        <v>0</v>
      </c>
      <c r="F223" s="91"/>
      <c r="G223" s="93"/>
      <c r="H223" s="92"/>
      <c r="I223" s="87">
        <f t="shared" si="58"/>
        <v>0</v>
      </c>
      <c r="J223" s="88">
        <v>161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48"/>
      <c r="AB223" s="27"/>
      <c r="AC223" s="28"/>
      <c r="AD223" s="39"/>
      <c r="AE223" s="49"/>
      <c r="AF223" s="27"/>
      <c r="AG223" s="28"/>
      <c r="AH223" s="39"/>
      <c r="AI223" s="49"/>
      <c r="AJ223" s="27"/>
      <c r="AK223" s="28"/>
      <c r="AM223" s="24">
        <v>161</v>
      </c>
      <c r="AN223" s="24">
        <v>161</v>
      </c>
      <c r="AO223" s="24">
        <v>161</v>
      </c>
      <c r="AP223" s="24">
        <v>161</v>
      </c>
      <c r="AQ223" s="26">
        <v>161</v>
      </c>
      <c r="AS223" s="26">
        <f t="shared" si="59"/>
        <v>0</v>
      </c>
      <c r="AT223" s="26">
        <f t="shared" si="60"/>
        <v>0</v>
      </c>
      <c r="AU223" s="26">
        <f t="shared" si="61"/>
        <v>0</v>
      </c>
      <c r="AV223" s="26"/>
      <c r="AW223" s="26"/>
      <c r="AY223" s="26">
        <f t="shared" si="62"/>
        <v>0</v>
      </c>
      <c r="BA223" s="43">
        <v>161</v>
      </c>
      <c r="BB223" s="80">
        <v>179</v>
      </c>
      <c r="BC223" s="11">
        <v>201</v>
      </c>
      <c r="BD223" s="10">
        <v>171.2</v>
      </c>
      <c r="BE223" s="10">
        <v>171.05806451612901</v>
      </c>
      <c r="BF223" s="10">
        <v>171</v>
      </c>
      <c r="BG223" s="10">
        <v>171.1</v>
      </c>
      <c r="BH223" s="10">
        <v>171</v>
      </c>
      <c r="BI223" s="36">
        <v>170</v>
      </c>
      <c r="BJ223" s="11">
        <v>170</v>
      </c>
      <c r="BK223" s="10">
        <v>171</v>
      </c>
      <c r="BL223" s="10">
        <v>171</v>
      </c>
      <c r="BM223" s="10">
        <v>171</v>
      </c>
      <c r="BN223" s="10">
        <v>171</v>
      </c>
      <c r="BO223" s="37">
        <v>171</v>
      </c>
      <c r="BP223" s="30"/>
      <c r="BQ223" s="26">
        <v>161</v>
      </c>
      <c r="BS223" s="77">
        <f t="shared" si="63"/>
        <v>0</v>
      </c>
      <c r="BT223" s="78">
        <f t="shared" si="64"/>
        <v>0</v>
      </c>
      <c r="BU223" s="78">
        <f t="shared" si="65"/>
        <v>0</v>
      </c>
      <c r="BV223" s="79" t="e">
        <f t="shared" si="66"/>
        <v>#DIV/0!</v>
      </c>
    </row>
    <row r="224" spans="1:74" ht="19.5" thickBot="1">
      <c r="A224" s="88">
        <v>249</v>
      </c>
      <c r="B224" s="86"/>
      <c r="C224" s="40"/>
      <c r="D224" s="40"/>
      <c r="E224" s="25">
        <v>0</v>
      </c>
      <c r="F224" s="91"/>
      <c r="G224" s="93"/>
      <c r="H224" s="92"/>
      <c r="I224" s="87">
        <f t="shared" si="58"/>
        <v>0</v>
      </c>
      <c r="J224" s="88">
        <v>162</v>
      </c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48"/>
      <c r="AB224" s="27"/>
      <c r="AC224" s="28"/>
      <c r="AD224" s="39"/>
      <c r="AE224" s="49"/>
      <c r="AF224" s="27"/>
      <c r="AG224" s="28"/>
      <c r="AH224" s="39"/>
      <c r="AI224" s="49"/>
      <c r="AJ224" s="27"/>
      <c r="AK224" s="28"/>
      <c r="AM224" s="24">
        <v>162</v>
      </c>
      <c r="AN224" s="24">
        <v>162</v>
      </c>
      <c r="AO224" s="24">
        <v>162</v>
      </c>
      <c r="AP224" s="24">
        <v>162</v>
      </c>
      <c r="AQ224" s="26">
        <v>162</v>
      </c>
      <c r="AS224" s="26">
        <f t="shared" si="59"/>
        <v>0</v>
      </c>
      <c r="AT224" s="26">
        <f t="shared" si="60"/>
        <v>0</v>
      </c>
      <c r="AU224" s="26">
        <f t="shared" si="61"/>
        <v>0</v>
      </c>
      <c r="AV224" s="26"/>
      <c r="AW224" s="26"/>
      <c r="AY224" s="26">
        <f t="shared" si="62"/>
        <v>0</v>
      </c>
      <c r="BA224" s="43">
        <v>162</v>
      </c>
      <c r="BB224" s="80">
        <v>180</v>
      </c>
      <c r="BC224" s="11">
        <v>202</v>
      </c>
      <c r="BD224" s="10">
        <v>172.2</v>
      </c>
      <c r="BE224" s="10">
        <v>172.05806451612901</v>
      </c>
      <c r="BF224" s="10">
        <v>172</v>
      </c>
      <c r="BG224" s="10">
        <v>172.1</v>
      </c>
      <c r="BH224" s="10">
        <v>172</v>
      </c>
      <c r="BI224" s="36">
        <v>171</v>
      </c>
      <c r="BJ224" s="11">
        <v>171</v>
      </c>
      <c r="BK224" s="10">
        <v>172</v>
      </c>
      <c r="BL224" s="10">
        <v>172</v>
      </c>
      <c r="BM224" s="10">
        <v>172</v>
      </c>
      <c r="BN224" s="10">
        <v>172</v>
      </c>
      <c r="BO224" s="37">
        <v>172</v>
      </c>
      <c r="BP224" s="30"/>
      <c r="BQ224" s="26">
        <v>162</v>
      </c>
      <c r="BS224" s="77">
        <f t="shared" si="63"/>
        <v>0</v>
      </c>
      <c r="BT224" s="78">
        <f t="shared" si="64"/>
        <v>0</v>
      </c>
      <c r="BU224" s="78">
        <f t="shared" si="65"/>
        <v>0</v>
      </c>
      <c r="BV224" s="79" t="e">
        <f t="shared" si="66"/>
        <v>#DIV/0!</v>
      </c>
    </row>
    <row r="225" spans="1:74" ht="19.5" thickBot="1">
      <c r="A225" s="88">
        <v>250</v>
      </c>
      <c r="B225" s="86"/>
      <c r="C225" s="40"/>
      <c r="D225" s="40"/>
      <c r="E225" s="25">
        <v>0</v>
      </c>
      <c r="F225" s="91"/>
      <c r="G225" s="93"/>
      <c r="H225" s="92"/>
      <c r="I225" s="87">
        <f t="shared" si="58"/>
        <v>0</v>
      </c>
      <c r="J225" s="88">
        <v>163</v>
      </c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48"/>
      <c r="AB225" s="27"/>
      <c r="AC225" s="28"/>
      <c r="AD225" s="39"/>
      <c r="AE225" s="49"/>
      <c r="AF225" s="27"/>
      <c r="AG225" s="28"/>
      <c r="AH225" s="39"/>
      <c r="AI225" s="49"/>
      <c r="AJ225" s="27"/>
      <c r="AK225" s="28"/>
      <c r="AM225" s="24">
        <v>163</v>
      </c>
      <c r="AN225" s="24">
        <v>163</v>
      </c>
      <c r="AO225" s="24">
        <v>163</v>
      </c>
      <c r="AP225" s="24">
        <v>163</v>
      </c>
      <c r="AQ225" s="26">
        <v>163</v>
      </c>
      <c r="AS225" s="26">
        <f t="shared" si="59"/>
        <v>0</v>
      </c>
      <c r="AT225" s="26">
        <f t="shared" si="60"/>
        <v>0</v>
      </c>
      <c r="AU225" s="26">
        <f t="shared" si="61"/>
        <v>0</v>
      </c>
      <c r="AV225" s="26"/>
      <c r="AW225" s="26"/>
      <c r="AY225" s="26">
        <f t="shared" si="62"/>
        <v>0</v>
      </c>
      <c r="BA225" s="43">
        <v>163</v>
      </c>
      <c r="BB225" s="80">
        <v>181</v>
      </c>
      <c r="BC225" s="11">
        <v>203</v>
      </c>
      <c r="BD225" s="10">
        <v>173.2</v>
      </c>
      <c r="BE225" s="10">
        <v>173.05806451612901</v>
      </c>
      <c r="BF225" s="10">
        <v>173</v>
      </c>
      <c r="BG225" s="10">
        <v>173.1</v>
      </c>
      <c r="BH225" s="10">
        <v>173</v>
      </c>
      <c r="BI225" s="36">
        <v>172</v>
      </c>
      <c r="BJ225" s="11">
        <v>172</v>
      </c>
      <c r="BK225" s="10">
        <v>173</v>
      </c>
      <c r="BL225" s="10">
        <v>173</v>
      </c>
      <c r="BM225" s="10">
        <v>173</v>
      </c>
      <c r="BN225" s="10">
        <v>173</v>
      </c>
      <c r="BO225" s="37">
        <v>173</v>
      </c>
      <c r="BP225" s="30"/>
      <c r="BQ225" s="26">
        <v>163</v>
      </c>
      <c r="BS225" s="77">
        <f t="shared" si="63"/>
        <v>0</v>
      </c>
      <c r="BT225" s="78">
        <f t="shared" si="64"/>
        <v>0</v>
      </c>
      <c r="BU225" s="78">
        <f t="shared" si="65"/>
        <v>0</v>
      </c>
      <c r="BV225" s="79" t="e">
        <f t="shared" si="66"/>
        <v>#DIV/0!</v>
      </c>
    </row>
    <row r="226" spans="1:74" ht="19.5" thickBot="1">
      <c r="A226" s="88">
        <v>251</v>
      </c>
      <c r="B226" s="86"/>
      <c r="C226" s="40"/>
      <c r="D226" s="40"/>
      <c r="E226" s="25">
        <v>0</v>
      </c>
      <c r="F226" s="91"/>
      <c r="G226" s="93"/>
      <c r="H226" s="92"/>
      <c r="I226" s="87">
        <f t="shared" si="58"/>
        <v>0</v>
      </c>
      <c r="J226" s="88">
        <v>164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48"/>
      <c r="AB226" s="27"/>
      <c r="AC226" s="28"/>
      <c r="AD226" s="39"/>
      <c r="AE226" s="49"/>
      <c r="AF226" s="27"/>
      <c r="AG226" s="28"/>
      <c r="AH226" s="39"/>
      <c r="AI226" s="49"/>
      <c r="AJ226" s="27"/>
      <c r="AK226" s="28"/>
      <c r="AM226" s="24">
        <v>164</v>
      </c>
      <c r="AN226" s="24">
        <v>164</v>
      </c>
      <c r="AO226" s="24">
        <v>164</v>
      </c>
      <c r="AP226" s="24">
        <v>164</v>
      </c>
      <c r="AQ226" s="26">
        <v>164</v>
      </c>
      <c r="AS226" s="26">
        <f t="shared" si="59"/>
        <v>0</v>
      </c>
      <c r="AT226" s="26">
        <f t="shared" si="60"/>
        <v>0</v>
      </c>
      <c r="AU226" s="26">
        <f t="shared" si="61"/>
        <v>0</v>
      </c>
      <c r="AV226" s="26"/>
      <c r="AW226" s="26"/>
      <c r="AY226" s="26">
        <f t="shared" si="62"/>
        <v>0</v>
      </c>
      <c r="BA226" s="43">
        <v>164</v>
      </c>
      <c r="BB226" s="80">
        <v>182</v>
      </c>
      <c r="BC226" s="11">
        <v>204</v>
      </c>
      <c r="BD226" s="10">
        <v>174.2</v>
      </c>
      <c r="BE226" s="10">
        <v>174.05806451612901</v>
      </c>
      <c r="BF226" s="10">
        <v>174</v>
      </c>
      <c r="BG226" s="10">
        <v>174.1</v>
      </c>
      <c r="BH226" s="10">
        <v>174</v>
      </c>
      <c r="BI226" s="36">
        <v>173</v>
      </c>
      <c r="BJ226" s="11">
        <v>173</v>
      </c>
      <c r="BK226" s="10">
        <v>174</v>
      </c>
      <c r="BL226" s="10">
        <v>174</v>
      </c>
      <c r="BM226" s="10">
        <v>174</v>
      </c>
      <c r="BN226" s="10">
        <v>174</v>
      </c>
      <c r="BO226" s="37">
        <v>174</v>
      </c>
      <c r="BP226" s="30"/>
      <c r="BQ226" s="26">
        <v>164</v>
      </c>
      <c r="BS226" s="77">
        <f t="shared" si="63"/>
        <v>0</v>
      </c>
      <c r="BT226" s="78">
        <f t="shared" si="64"/>
        <v>0</v>
      </c>
      <c r="BU226" s="78">
        <f t="shared" si="65"/>
        <v>0</v>
      </c>
      <c r="BV226" s="79" t="e">
        <f t="shared" si="66"/>
        <v>#DIV/0!</v>
      </c>
    </row>
    <row r="227" spans="1:74" ht="19.5" thickBot="1">
      <c r="A227" s="88">
        <v>252</v>
      </c>
      <c r="B227" s="86"/>
      <c r="C227" s="40"/>
      <c r="D227" s="40"/>
      <c r="E227" s="25">
        <v>0</v>
      </c>
      <c r="F227" s="91"/>
      <c r="G227" s="93"/>
      <c r="H227" s="92"/>
      <c r="I227" s="87">
        <f t="shared" si="58"/>
        <v>0</v>
      </c>
      <c r="J227" s="88">
        <v>165</v>
      </c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48"/>
      <c r="AB227" s="27"/>
      <c r="AC227" s="28"/>
      <c r="AD227" s="39"/>
      <c r="AE227" s="49"/>
      <c r="AF227" s="27"/>
      <c r="AG227" s="28"/>
      <c r="AH227" s="39"/>
      <c r="AI227" s="49"/>
      <c r="AJ227" s="27"/>
      <c r="AK227" s="28"/>
      <c r="AM227" s="24">
        <v>165</v>
      </c>
      <c r="AN227" s="24">
        <v>165</v>
      </c>
      <c r="AO227" s="24">
        <v>165</v>
      </c>
      <c r="AP227" s="24">
        <v>165</v>
      </c>
      <c r="AQ227" s="26">
        <v>165</v>
      </c>
      <c r="AS227" s="26">
        <f t="shared" si="59"/>
        <v>0</v>
      </c>
      <c r="AT227" s="26">
        <f t="shared" si="60"/>
        <v>0</v>
      </c>
      <c r="AU227" s="26">
        <f t="shared" si="61"/>
        <v>0</v>
      </c>
      <c r="AV227" s="26"/>
      <c r="AW227" s="26"/>
      <c r="AY227" s="26">
        <f t="shared" si="62"/>
        <v>0</v>
      </c>
      <c r="BA227" s="43">
        <v>165</v>
      </c>
      <c r="BB227" s="80">
        <v>183</v>
      </c>
      <c r="BC227" s="11">
        <v>205</v>
      </c>
      <c r="BD227" s="10">
        <v>175.2</v>
      </c>
      <c r="BE227" s="10">
        <v>175.05806451612901</v>
      </c>
      <c r="BF227" s="10">
        <v>175</v>
      </c>
      <c r="BG227" s="10">
        <v>175.1</v>
      </c>
      <c r="BH227" s="10">
        <v>175</v>
      </c>
      <c r="BI227" s="36">
        <v>174</v>
      </c>
      <c r="BJ227" s="11">
        <v>174</v>
      </c>
      <c r="BK227" s="10">
        <v>175</v>
      </c>
      <c r="BL227" s="10">
        <v>175</v>
      </c>
      <c r="BM227" s="10">
        <v>175</v>
      </c>
      <c r="BN227" s="10">
        <v>175</v>
      </c>
      <c r="BO227" s="37">
        <v>175</v>
      </c>
      <c r="BP227" s="30"/>
      <c r="BQ227" s="26">
        <v>165</v>
      </c>
      <c r="BS227" s="77">
        <f t="shared" si="63"/>
        <v>0</v>
      </c>
      <c r="BT227" s="78">
        <f t="shared" si="64"/>
        <v>0</v>
      </c>
      <c r="BU227" s="78">
        <f t="shared" si="65"/>
        <v>0</v>
      </c>
      <c r="BV227" s="79" t="e">
        <f t="shared" si="66"/>
        <v>#DIV/0!</v>
      </c>
    </row>
    <row r="228" spans="1:74" ht="19.5" thickBot="1">
      <c r="A228" s="88">
        <v>253</v>
      </c>
      <c r="B228" s="86"/>
      <c r="C228" s="40"/>
      <c r="D228" s="40"/>
      <c r="E228" s="25">
        <v>0</v>
      </c>
      <c r="F228" s="91"/>
      <c r="G228" s="93"/>
      <c r="H228" s="92"/>
      <c r="I228" s="87">
        <f t="shared" si="58"/>
        <v>0</v>
      </c>
      <c r="J228" s="88">
        <v>166</v>
      </c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48"/>
      <c r="AB228" s="27"/>
      <c r="AC228" s="28"/>
      <c r="AD228" s="39"/>
      <c r="AE228" s="49"/>
      <c r="AF228" s="27"/>
      <c r="AG228" s="28"/>
      <c r="AH228" s="39"/>
      <c r="AI228" s="49"/>
      <c r="AJ228" s="27"/>
      <c r="AK228" s="28"/>
      <c r="AM228" s="24">
        <v>166</v>
      </c>
      <c r="AN228" s="24">
        <v>166</v>
      </c>
      <c r="AO228" s="24">
        <v>166</v>
      </c>
      <c r="AP228" s="24">
        <v>166</v>
      </c>
      <c r="AQ228" s="26">
        <v>166</v>
      </c>
      <c r="AS228" s="26">
        <f t="shared" si="59"/>
        <v>0</v>
      </c>
      <c r="AT228" s="26">
        <f t="shared" si="60"/>
        <v>0</v>
      </c>
      <c r="AU228" s="26">
        <f t="shared" si="61"/>
        <v>0</v>
      </c>
      <c r="AV228" s="26"/>
      <c r="AW228" s="26"/>
      <c r="AY228" s="26">
        <f t="shared" si="62"/>
        <v>0</v>
      </c>
      <c r="BA228" s="43">
        <v>166</v>
      </c>
      <c r="BB228" s="80">
        <v>184</v>
      </c>
      <c r="BC228" s="11">
        <v>206</v>
      </c>
      <c r="BD228" s="10">
        <v>176.2</v>
      </c>
      <c r="BE228" s="10">
        <v>176.05806451612901</v>
      </c>
      <c r="BF228" s="10">
        <v>176</v>
      </c>
      <c r="BG228" s="10">
        <v>176.1</v>
      </c>
      <c r="BH228" s="10">
        <v>176</v>
      </c>
      <c r="BI228" s="36">
        <v>175</v>
      </c>
      <c r="BJ228" s="11">
        <v>175</v>
      </c>
      <c r="BK228" s="10">
        <v>176</v>
      </c>
      <c r="BL228" s="10">
        <v>176</v>
      </c>
      <c r="BM228" s="10">
        <v>176</v>
      </c>
      <c r="BN228" s="10">
        <v>176</v>
      </c>
      <c r="BO228" s="37">
        <v>176</v>
      </c>
      <c r="BP228" s="30"/>
      <c r="BQ228" s="26">
        <v>166</v>
      </c>
      <c r="BS228" s="77">
        <f t="shared" si="63"/>
        <v>0</v>
      </c>
      <c r="BT228" s="78">
        <f t="shared" si="64"/>
        <v>0</v>
      </c>
      <c r="BU228" s="78">
        <f t="shared" si="65"/>
        <v>0</v>
      </c>
      <c r="BV228" s="79" t="e">
        <f t="shared" si="66"/>
        <v>#DIV/0!</v>
      </c>
    </row>
    <row r="229" spans="1:74" ht="19.5" thickBot="1">
      <c r="A229" s="88">
        <v>254</v>
      </c>
      <c r="B229" s="86"/>
      <c r="C229" s="40"/>
      <c r="D229" s="40"/>
      <c r="E229" s="25">
        <v>0</v>
      </c>
      <c r="F229" s="91"/>
      <c r="G229" s="93"/>
      <c r="H229" s="92"/>
      <c r="I229" s="87">
        <f t="shared" si="58"/>
        <v>0</v>
      </c>
      <c r="J229" s="88">
        <v>167</v>
      </c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48"/>
      <c r="AB229" s="27"/>
      <c r="AC229" s="28"/>
      <c r="AD229" s="39"/>
      <c r="AE229" s="49"/>
      <c r="AF229" s="27"/>
      <c r="AG229" s="28"/>
      <c r="AH229" s="39"/>
      <c r="AI229" s="49"/>
      <c r="AJ229" s="27"/>
      <c r="AK229" s="28"/>
      <c r="AM229" s="24">
        <v>167</v>
      </c>
      <c r="AN229" s="24">
        <v>167</v>
      </c>
      <c r="AO229" s="24">
        <v>167</v>
      </c>
      <c r="AP229" s="24">
        <v>167</v>
      </c>
      <c r="AQ229" s="26">
        <v>167</v>
      </c>
      <c r="AS229" s="26">
        <f t="shared" si="59"/>
        <v>0</v>
      </c>
      <c r="AT229" s="26">
        <f t="shared" si="60"/>
        <v>0</v>
      </c>
      <c r="AU229" s="26">
        <f t="shared" si="61"/>
        <v>0</v>
      </c>
      <c r="AV229" s="26"/>
      <c r="AW229" s="26"/>
      <c r="AY229" s="26">
        <f t="shared" si="62"/>
        <v>0</v>
      </c>
      <c r="BA229" s="43">
        <v>167</v>
      </c>
      <c r="BB229" s="80">
        <v>185</v>
      </c>
      <c r="BC229" s="11">
        <v>207</v>
      </c>
      <c r="BD229" s="10">
        <v>177.2</v>
      </c>
      <c r="BE229" s="10">
        <v>177.05806451612901</v>
      </c>
      <c r="BF229" s="10">
        <v>177</v>
      </c>
      <c r="BG229" s="10">
        <v>177.1</v>
      </c>
      <c r="BH229" s="10">
        <v>177</v>
      </c>
      <c r="BI229" s="36">
        <v>176</v>
      </c>
      <c r="BJ229" s="11">
        <v>176</v>
      </c>
      <c r="BK229" s="10">
        <v>177</v>
      </c>
      <c r="BL229" s="10">
        <v>177</v>
      </c>
      <c r="BM229" s="10">
        <v>177</v>
      </c>
      <c r="BN229" s="10">
        <v>177</v>
      </c>
      <c r="BO229" s="37">
        <v>177</v>
      </c>
      <c r="BP229" s="30"/>
      <c r="BQ229" s="26">
        <v>167</v>
      </c>
      <c r="BS229" s="77">
        <f t="shared" si="63"/>
        <v>0</v>
      </c>
      <c r="BT229" s="78">
        <f t="shared" si="64"/>
        <v>0</v>
      </c>
      <c r="BU229" s="78">
        <f t="shared" si="65"/>
        <v>0</v>
      </c>
      <c r="BV229" s="79" t="e">
        <f t="shared" si="66"/>
        <v>#DIV/0!</v>
      </c>
    </row>
    <row r="230" spans="1:74" ht="19.5" thickBot="1">
      <c r="A230" s="88">
        <v>255</v>
      </c>
      <c r="B230" s="86"/>
      <c r="C230" s="40"/>
      <c r="D230" s="40"/>
      <c r="E230" s="25">
        <v>0</v>
      </c>
      <c r="F230" s="91"/>
      <c r="G230" s="93"/>
      <c r="H230" s="92"/>
      <c r="I230" s="87">
        <f t="shared" si="58"/>
        <v>0</v>
      </c>
      <c r="J230" s="88">
        <v>168</v>
      </c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48"/>
      <c r="AB230" s="27"/>
      <c r="AC230" s="28"/>
      <c r="AD230" s="39"/>
      <c r="AE230" s="49"/>
      <c r="AF230" s="27"/>
      <c r="AG230" s="28"/>
      <c r="AH230" s="39"/>
      <c r="AI230" s="49"/>
      <c r="AJ230" s="27"/>
      <c r="AK230" s="28"/>
      <c r="AM230" s="24">
        <v>168</v>
      </c>
      <c r="AN230" s="24">
        <v>168</v>
      </c>
      <c r="AO230" s="24">
        <v>168</v>
      </c>
      <c r="AP230" s="24">
        <v>168</v>
      </c>
      <c r="AQ230" s="26">
        <v>168</v>
      </c>
      <c r="AS230" s="26">
        <f t="shared" si="59"/>
        <v>0</v>
      </c>
      <c r="AT230" s="26">
        <f t="shared" si="60"/>
        <v>0</v>
      </c>
      <c r="AU230" s="26">
        <f t="shared" si="61"/>
        <v>0</v>
      </c>
      <c r="AV230" s="26"/>
      <c r="AW230" s="26"/>
      <c r="AY230" s="26">
        <f t="shared" si="62"/>
        <v>0</v>
      </c>
      <c r="BA230" s="43">
        <v>168</v>
      </c>
      <c r="BB230" s="80">
        <v>186</v>
      </c>
      <c r="BC230" s="11">
        <v>208</v>
      </c>
      <c r="BD230" s="10">
        <v>178.2</v>
      </c>
      <c r="BE230" s="10">
        <v>178.05806451612901</v>
      </c>
      <c r="BF230" s="10">
        <v>178</v>
      </c>
      <c r="BG230" s="10">
        <v>178.1</v>
      </c>
      <c r="BH230" s="10">
        <v>178</v>
      </c>
      <c r="BI230" s="36">
        <v>177</v>
      </c>
      <c r="BJ230" s="11">
        <v>177</v>
      </c>
      <c r="BK230" s="10">
        <v>178</v>
      </c>
      <c r="BL230" s="10">
        <v>178</v>
      </c>
      <c r="BM230" s="10">
        <v>178</v>
      </c>
      <c r="BN230" s="10">
        <v>178</v>
      </c>
      <c r="BO230" s="37">
        <v>178</v>
      </c>
      <c r="BP230" s="30"/>
      <c r="BQ230" s="26">
        <v>168</v>
      </c>
      <c r="BS230" s="77">
        <f t="shared" si="63"/>
        <v>0</v>
      </c>
      <c r="BT230" s="78">
        <f t="shared" si="64"/>
        <v>0</v>
      </c>
      <c r="BU230" s="78">
        <f t="shared" si="65"/>
        <v>0</v>
      </c>
      <c r="BV230" s="79" t="e">
        <f t="shared" si="66"/>
        <v>#DIV/0!</v>
      </c>
    </row>
  </sheetData>
  <mergeCells count="5">
    <mergeCell ref="AB11:AC11"/>
    <mergeCell ref="AD11:AE11"/>
    <mergeCell ref="AF11:AG11"/>
    <mergeCell ref="AH11:AI11"/>
    <mergeCell ref="AJ11:AK11"/>
  </mergeCells>
  <pageMargins left="0.4" right="0.23" top="0.31" bottom="0.31" header="0.18" footer="0.19"/>
  <pageSetup scale="25" orientation="landscape" r:id="rId1"/>
  <rowBreaks count="1" manualBreakCount="1">
    <brk id="104" max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14"/>
  <sheetViews>
    <sheetView topLeftCell="A85" workbookViewId="0">
      <selection activeCell="F111" sqref="F111"/>
    </sheetView>
  </sheetViews>
  <sheetFormatPr defaultRowHeight="15"/>
  <cols>
    <col min="1" max="1" width="3.42578125" customWidth="1"/>
    <col min="2" max="2" width="23.42578125" customWidth="1"/>
    <col min="3" max="3" width="16.7109375" customWidth="1"/>
    <col min="4" max="4" width="16" style="163" customWidth="1"/>
    <col min="5" max="5" width="12.5703125" style="163" customWidth="1"/>
    <col min="6" max="6" width="34.7109375" customWidth="1"/>
  </cols>
  <sheetData>
    <row r="1" spans="2:6">
      <c r="B1" s="172" t="s">
        <v>7</v>
      </c>
      <c r="C1" s="174" t="s">
        <v>0</v>
      </c>
      <c r="D1" s="173" t="s">
        <v>309</v>
      </c>
      <c r="E1" s="173" t="s">
        <v>310</v>
      </c>
      <c r="F1" s="172" t="s">
        <v>311</v>
      </c>
    </row>
    <row r="2" spans="2:6">
      <c r="B2" s="151" t="s">
        <v>253</v>
      </c>
      <c r="C2" s="152" t="s">
        <v>254</v>
      </c>
      <c r="D2" s="164">
        <v>116.45200000000001</v>
      </c>
      <c r="E2" s="164">
        <f>D2</f>
        <v>116.45200000000001</v>
      </c>
      <c r="F2" s="153" t="s">
        <v>135</v>
      </c>
    </row>
    <row r="3" spans="2:6">
      <c r="B3" s="151" t="s">
        <v>95</v>
      </c>
      <c r="C3" s="152" t="s">
        <v>112</v>
      </c>
      <c r="D3" s="164">
        <v>212.53400000000002</v>
      </c>
      <c r="E3" s="164">
        <f t="shared" ref="E3:E5" si="0">D3</f>
        <v>212.53400000000002</v>
      </c>
      <c r="F3" s="153" t="s">
        <v>137</v>
      </c>
    </row>
    <row r="4" spans="2:6">
      <c r="B4" s="151" t="s">
        <v>92</v>
      </c>
      <c r="C4" s="152" t="s">
        <v>115</v>
      </c>
      <c r="D4" s="25">
        <v>5287.7447999999995</v>
      </c>
      <c r="E4" s="164">
        <f t="shared" si="0"/>
        <v>5287.7447999999995</v>
      </c>
      <c r="F4" s="153" t="s">
        <v>295</v>
      </c>
    </row>
    <row r="5" spans="2:6">
      <c r="B5" s="143" t="s">
        <v>234</v>
      </c>
      <c r="C5" s="144" t="s">
        <v>235</v>
      </c>
      <c r="D5" s="165">
        <v>195.42400000000001</v>
      </c>
      <c r="E5" s="165">
        <f t="shared" si="0"/>
        <v>195.42400000000001</v>
      </c>
      <c r="F5" s="145" t="s">
        <v>297</v>
      </c>
    </row>
    <row r="6" spans="2:6">
      <c r="B6" s="143" t="s">
        <v>160</v>
      </c>
      <c r="C6" s="144" t="s">
        <v>88</v>
      </c>
      <c r="D6" s="165">
        <v>172.816</v>
      </c>
      <c r="E6" s="165"/>
      <c r="F6" s="145" t="s">
        <v>123</v>
      </c>
    </row>
    <row r="7" spans="2:6">
      <c r="B7" s="148" t="s">
        <v>161</v>
      </c>
      <c r="C7" s="149" t="s">
        <v>108</v>
      </c>
      <c r="D7" s="166">
        <v>570.28800000000001</v>
      </c>
      <c r="E7" s="166">
        <f>D6+D7</f>
        <v>743.10400000000004</v>
      </c>
      <c r="F7" s="150" t="s">
        <v>123</v>
      </c>
    </row>
    <row r="8" spans="2:6">
      <c r="B8" s="151" t="s">
        <v>264</v>
      </c>
      <c r="C8" s="152" t="s">
        <v>74</v>
      </c>
      <c r="D8" s="164">
        <v>66.858000000000004</v>
      </c>
      <c r="E8" s="164">
        <f>D8</f>
        <v>66.858000000000004</v>
      </c>
      <c r="F8" s="153" t="s">
        <v>37</v>
      </c>
    </row>
    <row r="9" spans="2:6">
      <c r="B9" s="143" t="s">
        <v>72</v>
      </c>
      <c r="C9" s="144" t="s">
        <v>76</v>
      </c>
      <c r="D9" s="165">
        <v>549.61060000000009</v>
      </c>
      <c r="E9" s="165"/>
      <c r="F9" s="145" t="s">
        <v>27</v>
      </c>
    </row>
    <row r="10" spans="2:6">
      <c r="B10" s="146" t="s">
        <v>144</v>
      </c>
      <c r="C10" s="64" t="s">
        <v>74</v>
      </c>
      <c r="D10" s="167">
        <v>212.55100000000002</v>
      </c>
      <c r="E10" s="167"/>
      <c r="F10" s="147" t="s">
        <v>27</v>
      </c>
    </row>
    <row r="11" spans="2:6">
      <c r="B11" s="146" t="s">
        <v>225</v>
      </c>
      <c r="C11" s="64" t="s">
        <v>74</v>
      </c>
      <c r="D11" s="167">
        <v>92.95</v>
      </c>
      <c r="E11" s="167"/>
      <c r="F11" s="147" t="s">
        <v>27</v>
      </c>
    </row>
    <row r="12" spans="2:6">
      <c r="B12" s="146" t="s">
        <v>128</v>
      </c>
      <c r="C12" s="64" t="s">
        <v>126</v>
      </c>
      <c r="D12" s="167">
        <v>400.91500000000002</v>
      </c>
      <c r="E12" s="167"/>
      <c r="F12" s="147" t="s">
        <v>27</v>
      </c>
    </row>
    <row r="13" spans="2:6">
      <c r="B13" s="146" t="s">
        <v>180</v>
      </c>
      <c r="C13" s="64" t="s">
        <v>181</v>
      </c>
      <c r="D13" s="167">
        <v>339.572</v>
      </c>
      <c r="E13" s="167"/>
      <c r="F13" s="147" t="s">
        <v>27</v>
      </c>
    </row>
    <row r="14" spans="2:6">
      <c r="B14" s="148" t="s">
        <v>275</v>
      </c>
      <c r="C14" s="149" t="s">
        <v>163</v>
      </c>
      <c r="D14" s="166">
        <v>157.68899999999999</v>
      </c>
      <c r="E14" s="166">
        <f>SUM(D9:D14)</f>
        <v>1753.2876000000003</v>
      </c>
      <c r="F14" s="150" t="s">
        <v>27</v>
      </c>
    </row>
    <row r="15" spans="2:6">
      <c r="B15" s="143" t="s">
        <v>199</v>
      </c>
      <c r="C15" s="144" t="s">
        <v>200</v>
      </c>
      <c r="D15" s="165">
        <v>234.44199999999998</v>
      </c>
      <c r="E15" s="165"/>
      <c r="F15" s="145" t="s">
        <v>58</v>
      </c>
    </row>
    <row r="16" spans="2:6">
      <c r="B16" s="148" t="s">
        <v>226</v>
      </c>
      <c r="C16" s="149" t="s">
        <v>227</v>
      </c>
      <c r="D16" s="166">
        <v>92.209000000000003</v>
      </c>
      <c r="E16" s="166">
        <f>D15+D16</f>
        <v>326.65099999999995</v>
      </c>
      <c r="F16" s="150" t="s">
        <v>58</v>
      </c>
    </row>
    <row r="17" spans="2:6">
      <c r="B17" s="143" t="s">
        <v>164</v>
      </c>
      <c r="C17" s="144" t="s">
        <v>165</v>
      </c>
      <c r="D17" s="165">
        <v>216.994</v>
      </c>
      <c r="E17" s="165"/>
      <c r="F17" s="145" t="s">
        <v>172</v>
      </c>
    </row>
    <row r="18" spans="2:6">
      <c r="B18" s="148" t="s">
        <v>267</v>
      </c>
      <c r="C18" s="149" t="s">
        <v>238</v>
      </c>
      <c r="D18" s="166">
        <v>96.634999999999991</v>
      </c>
      <c r="E18" s="166">
        <f>D17+18</f>
        <v>234.994</v>
      </c>
      <c r="F18" s="150" t="s">
        <v>172</v>
      </c>
    </row>
    <row r="19" spans="2:6">
      <c r="B19" s="151" t="s">
        <v>182</v>
      </c>
      <c r="C19" s="152" t="s">
        <v>98</v>
      </c>
      <c r="D19" s="164">
        <v>253.61960000000002</v>
      </c>
      <c r="E19" s="164"/>
      <c r="F19" s="153" t="s">
        <v>29</v>
      </c>
    </row>
    <row r="20" spans="2:6">
      <c r="B20" s="143" t="s">
        <v>175</v>
      </c>
      <c r="C20" s="144" t="s">
        <v>176</v>
      </c>
      <c r="D20" s="165">
        <v>553.221</v>
      </c>
      <c r="E20" s="165"/>
      <c r="F20" s="145" t="s">
        <v>38</v>
      </c>
    </row>
    <row r="21" spans="2:6">
      <c r="B21" s="148" t="s">
        <v>282</v>
      </c>
      <c r="C21" s="149" t="s">
        <v>235</v>
      </c>
      <c r="D21" s="166">
        <v>226.197</v>
      </c>
      <c r="E21" s="166">
        <f>D20+D21</f>
        <v>779.41800000000001</v>
      </c>
      <c r="F21" s="150" t="s">
        <v>38</v>
      </c>
    </row>
    <row r="22" spans="2:6">
      <c r="B22" s="151" t="s">
        <v>271</v>
      </c>
      <c r="C22" s="152" t="s">
        <v>272</v>
      </c>
      <c r="D22" s="164">
        <v>164.41600000000003</v>
      </c>
      <c r="E22" s="164">
        <f>D22</f>
        <v>164.41600000000003</v>
      </c>
      <c r="F22" s="153" t="s">
        <v>279</v>
      </c>
    </row>
    <row r="23" spans="2:6">
      <c r="B23" s="151" t="s">
        <v>286</v>
      </c>
      <c r="C23" s="152" t="s">
        <v>287</v>
      </c>
      <c r="D23" s="164">
        <v>172.32900000000001</v>
      </c>
      <c r="E23" s="164">
        <f t="shared" ref="E23:E27" si="1">D23</f>
        <v>172.32900000000001</v>
      </c>
      <c r="F23" s="153" t="s">
        <v>292</v>
      </c>
    </row>
    <row r="24" spans="2:6">
      <c r="B24" s="151" t="s">
        <v>209</v>
      </c>
      <c r="C24" s="152" t="s">
        <v>210</v>
      </c>
      <c r="D24" s="164">
        <v>145.56</v>
      </c>
      <c r="E24" s="164">
        <f t="shared" si="1"/>
        <v>145.56</v>
      </c>
      <c r="F24" s="153" t="s">
        <v>215</v>
      </c>
    </row>
    <row r="25" spans="2:6">
      <c r="B25" s="151" t="s">
        <v>290</v>
      </c>
      <c r="C25" s="152" t="s">
        <v>97</v>
      </c>
      <c r="D25" s="164">
        <v>97.409000000000006</v>
      </c>
      <c r="E25" s="164">
        <f t="shared" si="1"/>
        <v>97.409000000000006</v>
      </c>
      <c r="F25" s="153" t="s">
        <v>294</v>
      </c>
    </row>
    <row r="26" spans="2:6">
      <c r="B26" s="151" t="s">
        <v>273</v>
      </c>
      <c r="C26" s="152" t="s">
        <v>274</v>
      </c>
      <c r="D26" s="164">
        <v>188.107</v>
      </c>
      <c r="E26" s="164">
        <f t="shared" si="1"/>
        <v>188.107</v>
      </c>
      <c r="F26" s="153" t="s">
        <v>280</v>
      </c>
    </row>
    <row r="27" spans="2:6">
      <c r="B27" s="151" t="s">
        <v>285</v>
      </c>
      <c r="C27" s="152" t="s">
        <v>147</v>
      </c>
      <c r="D27" s="164">
        <v>149.92000000000002</v>
      </c>
      <c r="E27" s="164">
        <f t="shared" si="1"/>
        <v>149.92000000000002</v>
      </c>
      <c r="F27" s="153" t="s">
        <v>291</v>
      </c>
    </row>
    <row r="28" spans="2:6">
      <c r="B28" s="143" t="s">
        <v>73</v>
      </c>
      <c r="C28" s="144" t="s">
        <v>111</v>
      </c>
      <c r="D28" s="165">
        <v>342.62599999999998</v>
      </c>
      <c r="E28" s="165"/>
      <c r="F28" s="145" t="s">
        <v>157</v>
      </c>
    </row>
    <row r="29" spans="2:6">
      <c r="B29" s="146" t="s">
        <v>82</v>
      </c>
      <c r="C29" s="64" t="s">
        <v>101</v>
      </c>
      <c r="D29" s="167">
        <v>500.25</v>
      </c>
      <c r="E29" s="167"/>
      <c r="F29" s="147" t="s">
        <v>157</v>
      </c>
    </row>
    <row r="30" spans="2:6">
      <c r="B30" s="146" t="s">
        <v>80</v>
      </c>
      <c r="C30" s="64" t="s">
        <v>103</v>
      </c>
      <c r="D30" s="25">
        <v>2933.8104000000003</v>
      </c>
      <c r="E30" s="167"/>
      <c r="F30" s="147" t="s">
        <v>157</v>
      </c>
    </row>
    <row r="31" spans="2:6">
      <c r="B31" s="146" t="s">
        <v>77</v>
      </c>
      <c r="C31" s="64" t="s">
        <v>108</v>
      </c>
      <c r="D31" s="167">
        <v>166.095</v>
      </c>
      <c r="E31" s="167"/>
      <c r="F31" s="147" t="s">
        <v>157</v>
      </c>
    </row>
    <row r="32" spans="2:6">
      <c r="B32" s="146" t="s">
        <v>138</v>
      </c>
      <c r="C32" s="64" t="s">
        <v>105</v>
      </c>
      <c r="D32" s="25">
        <v>654.11779999999999</v>
      </c>
      <c r="E32" s="167"/>
      <c r="F32" s="147" t="s">
        <v>157</v>
      </c>
    </row>
    <row r="33" spans="2:6">
      <c r="B33" s="146" t="s">
        <v>219</v>
      </c>
      <c r="C33" s="64" t="s">
        <v>136</v>
      </c>
      <c r="D33" s="167">
        <v>181.10399999999998</v>
      </c>
      <c r="E33" s="167"/>
      <c r="F33" s="147" t="s">
        <v>157</v>
      </c>
    </row>
    <row r="34" spans="2:6">
      <c r="B34" s="146" t="s">
        <v>220</v>
      </c>
      <c r="C34" s="64" t="s">
        <v>221</v>
      </c>
      <c r="D34" s="167">
        <v>125.80099999999999</v>
      </c>
      <c r="E34" s="167"/>
      <c r="F34" s="147" t="s">
        <v>157</v>
      </c>
    </row>
    <row r="35" spans="2:6">
      <c r="B35" s="146" t="s">
        <v>247</v>
      </c>
      <c r="C35" s="64" t="s">
        <v>248</v>
      </c>
      <c r="D35" s="167">
        <v>255.34</v>
      </c>
      <c r="E35" s="167"/>
      <c r="F35" s="147" t="s">
        <v>157</v>
      </c>
    </row>
    <row r="36" spans="2:6">
      <c r="B36" s="148" t="s">
        <v>260</v>
      </c>
      <c r="C36" s="149" t="s">
        <v>159</v>
      </c>
      <c r="D36" s="166">
        <v>74.326999999999998</v>
      </c>
      <c r="E36" s="166">
        <f>SUM(D28:D36)</f>
        <v>5233.4712000000009</v>
      </c>
      <c r="F36" s="150" t="s">
        <v>157</v>
      </c>
    </row>
    <row r="37" spans="2:6">
      <c r="B37" s="143" t="s">
        <v>204</v>
      </c>
      <c r="C37" s="144" t="s">
        <v>205</v>
      </c>
      <c r="D37" s="165">
        <v>279.48600000000005</v>
      </c>
      <c r="E37" s="165"/>
      <c r="F37" s="145" t="s">
        <v>31</v>
      </c>
    </row>
    <row r="38" spans="2:6">
      <c r="B38" s="146" t="s">
        <v>116</v>
      </c>
      <c r="C38" s="64" t="s">
        <v>208</v>
      </c>
      <c r="D38" s="167">
        <v>154.74</v>
      </c>
      <c r="E38" s="167"/>
      <c r="F38" s="147" t="s">
        <v>31</v>
      </c>
    </row>
    <row r="39" spans="2:6">
      <c r="B39" s="146" t="s">
        <v>162</v>
      </c>
      <c r="C39" s="64" t="s">
        <v>88</v>
      </c>
      <c r="D39" s="167">
        <v>133.44800000000001</v>
      </c>
      <c r="E39" s="167"/>
      <c r="F39" s="147" t="s">
        <v>31</v>
      </c>
    </row>
    <row r="40" spans="2:6">
      <c r="B40" s="146" t="s">
        <v>255</v>
      </c>
      <c r="C40" s="64" t="s">
        <v>88</v>
      </c>
      <c r="D40" s="167">
        <v>80.707000000000008</v>
      </c>
      <c r="E40" s="167"/>
      <c r="F40" s="147" t="s">
        <v>31</v>
      </c>
    </row>
    <row r="41" spans="2:6">
      <c r="B41" s="148" t="s">
        <v>256</v>
      </c>
      <c r="C41" s="149" t="s">
        <v>257</v>
      </c>
      <c r="D41" s="166">
        <v>77.582999999999998</v>
      </c>
      <c r="E41" s="166">
        <f>SUM(D37:D41)</f>
        <v>725.96400000000006</v>
      </c>
      <c r="F41" s="150" t="s">
        <v>31</v>
      </c>
    </row>
    <row r="42" spans="2:6">
      <c r="B42" s="151" t="s">
        <v>119</v>
      </c>
      <c r="C42" s="152" t="s">
        <v>107</v>
      </c>
      <c r="D42" s="25">
        <v>1838.7839999999997</v>
      </c>
      <c r="E42" s="164">
        <f t="shared" ref="E42:E44" si="2">D42</f>
        <v>1838.7839999999997</v>
      </c>
      <c r="F42" s="153" t="s">
        <v>203</v>
      </c>
    </row>
    <row r="43" spans="2:6">
      <c r="B43" s="151" t="s">
        <v>87</v>
      </c>
      <c r="C43" s="152" t="s">
        <v>76</v>
      </c>
      <c r="D43" s="25">
        <v>1021.6704</v>
      </c>
      <c r="E43" s="164">
        <f t="shared" si="2"/>
        <v>1021.6704</v>
      </c>
      <c r="F43" s="153" t="s">
        <v>32</v>
      </c>
    </row>
    <row r="44" spans="2:6">
      <c r="B44" s="151" t="s">
        <v>87</v>
      </c>
      <c r="C44" s="152" t="s">
        <v>159</v>
      </c>
      <c r="D44" s="164">
        <v>181.01600000000002</v>
      </c>
      <c r="E44" s="164">
        <f t="shared" si="2"/>
        <v>181.01600000000002</v>
      </c>
      <c r="F44" s="153" t="s">
        <v>32</v>
      </c>
    </row>
    <row r="45" spans="2:6">
      <c r="B45" s="143" t="s">
        <v>81</v>
      </c>
      <c r="C45" s="144" t="s">
        <v>114</v>
      </c>
      <c r="D45" s="165">
        <v>308.70300000000003</v>
      </c>
      <c r="E45" s="165"/>
      <c r="F45" s="145" t="s">
        <v>32</v>
      </c>
    </row>
    <row r="46" spans="2:6">
      <c r="B46" s="146" t="s">
        <v>81</v>
      </c>
      <c r="C46" s="64" t="s">
        <v>112</v>
      </c>
      <c r="D46" s="167">
        <v>224.226</v>
      </c>
      <c r="E46" s="167"/>
      <c r="F46" s="147" t="s">
        <v>32</v>
      </c>
    </row>
    <row r="47" spans="2:6">
      <c r="B47" s="146" t="s">
        <v>75</v>
      </c>
      <c r="C47" s="64" t="s">
        <v>74</v>
      </c>
      <c r="D47" s="25">
        <v>723.62030000000004</v>
      </c>
      <c r="E47" s="167"/>
      <c r="F47" s="147" t="s">
        <v>32</v>
      </c>
    </row>
    <row r="48" spans="2:6">
      <c r="B48" s="146" t="s">
        <v>85</v>
      </c>
      <c r="C48" s="64" t="s">
        <v>99</v>
      </c>
      <c r="D48" s="167">
        <v>299.25</v>
      </c>
      <c r="E48" s="167"/>
      <c r="F48" s="147" t="s">
        <v>32</v>
      </c>
    </row>
    <row r="49" spans="2:6">
      <c r="B49" s="146" t="s">
        <v>252</v>
      </c>
      <c r="C49" s="64" t="s">
        <v>136</v>
      </c>
      <c r="D49" s="167">
        <v>147.01400000000001</v>
      </c>
      <c r="E49" s="167"/>
      <c r="F49" s="147" t="s">
        <v>32</v>
      </c>
    </row>
    <row r="50" spans="2:6">
      <c r="B50" s="146" t="s">
        <v>169</v>
      </c>
      <c r="C50" s="64" t="s">
        <v>170</v>
      </c>
      <c r="D50" s="167">
        <v>105.017</v>
      </c>
      <c r="E50" s="167"/>
      <c r="F50" s="147" t="s">
        <v>32</v>
      </c>
    </row>
    <row r="51" spans="2:6">
      <c r="B51" s="148" t="s">
        <v>269</v>
      </c>
      <c r="C51" s="149" t="s">
        <v>270</v>
      </c>
      <c r="D51" s="166">
        <v>208.62</v>
      </c>
      <c r="E51" s="166">
        <f>SUM(D43:D52)</f>
        <v>5853.4427000000005</v>
      </c>
      <c r="F51" s="150" t="s">
        <v>32</v>
      </c>
    </row>
    <row r="52" spans="2:6">
      <c r="B52" s="151" t="s">
        <v>70</v>
      </c>
      <c r="C52" s="152" t="s">
        <v>88</v>
      </c>
      <c r="D52" s="164">
        <v>2634.3060000000005</v>
      </c>
      <c r="E52" s="164"/>
      <c r="F52" s="153" t="s">
        <v>32</v>
      </c>
    </row>
    <row r="53" spans="2:6">
      <c r="B53" s="143" t="s">
        <v>209</v>
      </c>
      <c r="C53" s="144" t="s">
        <v>239</v>
      </c>
      <c r="D53" s="165">
        <v>87.424999999999997</v>
      </c>
      <c r="E53" s="165"/>
      <c r="F53" s="145" t="s">
        <v>25</v>
      </c>
    </row>
    <row r="54" spans="2:6">
      <c r="B54" s="146" t="s">
        <v>242</v>
      </c>
      <c r="C54" s="64" t="s">
        <v>243</v>
      </c>
      <c r="D54" s="167">
        <v>178.69</v>
      </c>
      <c r="E54" s="167"/>
      <c r="F54" s="147" t="s">
        <v>25</v>
      </c>
    </row>
    <row r="55" spans="2:6">
      <c r="B55" s="146" t="s">
        <v>261</v>
      </c>
      <c r="C55" s="64" t="s">
        <v>88</v>
      </c>
      <c r="D55" s="167">
        <v>68.331999999999994</v>
      </c>
      <c r="E55" s="167"/>
      <c r="F55" s="147" t="s">
        <v>25</v>
      </c>
    </row>
    <row r="56" spans="2:6">
      <c r="B56" s="148" t="s">
        <v>283</v>
      </c>
      <c r="C56" s="149" t="s">
        <v>284</v>
      </c>
      <c r="D56" s="166">
        <v>201.05099999999999</v>
      </c>
      <c r="E56" s="166">
        <f>SUM(D53:D56)</f>
        <v>535.49800000000005</v>
      </c>
      <c r="F56" s="150" t="s">
        <v>25</v>
      </c>
    </row>
    <row r="57" spans="2:6">
      <c r="B57" s="143" t="s">
        <v>276</v>
      </c>
      <c r="C57" s="144" t="s">
        <v>277</v>
      </c>
      <c r="D57" s="165">
        <v>97.89</v>
      </c>
      <c r="E57" s="165"/>
      <c r="F57" s="145" t="s">
        <v>129</v>
      </c>
    </row>
    <row r="58" spans="2:6">
      <c r="B58" s="148" t="s">
        <v>278</v>
      </c>
      <c r="C58" s="149" t="s">
        <v>136</v>
      </c>
      <c r="D58" s="166">
        <v>77.129000000000005</v>
      </c>
      <c r="E58" s="166">
        <f>D57+D58</f>
        <v>175.01900000000001</v>
      </c>
      <c r="F58" s="150" t="s">
        <v>129</v>
      </c>
    </row>
    <row r="59" spans="2:6">
      <c r="B59" s="151" t="s">
        <v>191</v>
      </c>
      <c r="C59" s="152" t="s">
        <v>98</v>
      </c>
      <c r="D59" s="164">
        <v>189.42000000000002</v>
      </c>
      <c r="E59" s="164">
        <v>189.42000000000002</v>
      </c>
      <c r="F59" s="153" t="s">
        <v>202</v>
      </c>
    </row>
    <row r="60" spans="2:6">
      <c r="B60" s="143" t="s">
        <v>228</v>
      </c>
      <c r="C60" s="144" t="s">
        <v>229</v>
      </c>
      <c r="D60" s="165">
        <v>89.817000000000007</v>
      </c>
      <c r="E60" s="165"/>
      <c r="F60" s="145" t="s">
        <v>173</v>
      </c>
    </row>
    <row r="61" spans="2:6">
      <c r="B61" s="146" t="s">
        <v>258</v>
      </c>
      <c r="C61" s="64" t="s">
        <v>259</v>
      </c>
      <c r="D61" s="167">
        <v>74.591000000000008</v>
      </c>
      <c r="E61" s="167">
        <f>D60+D61</f>
        <v>164.40800000000002</v>
      </c>
      <c r="F61" s="147" t="s">
        <v>173</v>
      </c>
    </row>
    <row r="62" spans="2:6">
      <c r="B62" s="143" t="s">
        <v>90</v>
      </c>
      <c r="C62" s="144" t="s">
        <v>83</v>
      </c>
      <c r="D62" s="25">
        <v>996.3599999999999</v>
      </c>
      <c r="E62" s="165"/>
      <c r="F62" s="145" t="s">
        <v>30</v>
      </c>
    </row>
    <row r="63" spans="2:6">
      <c r="B63" s="146" t="s">
        <v>71</v>
      </c>
      <c r="C63" s="64" t="s">
        <v>100</v>
      </c>
      <c r="D63" s="167">
        <v>807.98900000000003</v>
      </c>
      <c r="E63" s="167"/>
      <c r="F63" s="147" t="s">
        <v>30</v>
      </c>
    </row>
    <row r="64" spans="2:6">
      <c r="B64" s="146" t="s">
        <v>116</v>
      </c>
      <c r="C64" s="64" t="s">
        <v>102</v>
      </c>
      <c r="D64" s="167">
        <v>146.75200000000001</v>
      </c>
      <c r="E64" s="167"/>
      <c r="F64" s="147" t="s">
        <v>30</v>
      </c>
    </row>
    <row r="65" spans="2:6">
      <c r="B65" s="148" t="s">
        <v>250</v>
      </c>
      <c r="C65" s="149" t="s">
        <v>251</v>
      </c>
      <c r="D65" s="166">
        <v>233.80199999999999</v>
      </c>
      <c r="E65" s="166">
        <f>D62+D63+D64+D65</f>
        <v>2184.9029999999998</v>
      </c>
      <c r="F65" s="150" t="s">
        <v>30</v>
      </c>
    </row>
    <row r="66" spans="2:6">
      <c r="B66" s="151" t="s">
        <v>289</v>
      </c>
      <c r="C66" s="152" t="s">
        <v>233</v>
      </c>
      <c r="D66" s="164">
        <v>112.099</v>
      </c>
      <c r="E66" s="164">
        <v>112.099</v>
      </c>
      <c r="F66" s="153" t="s">
        <v>293</v>
      </c>
    </row>
    <row r="67" spans="2:6">
      <c r="B67" s="151" t="s">
        <v>150</v>
      </c>
      <c r="C67" s="152" t="s">
        <v>151</v>
      </c>
      <c r="D67" s="164">
        <v>452.27699999999993</v>
      </c>
      <c r="E67" s="164">
        <v>452.27699999999993</v>
      </c>
      <c r="F67" s="153" t="s">
        <v>133</v>
      </c>
    </row>
    <row r="68" spans="2:6">
      <c r="B68" s="151" t="s">
        <v>118</v>
      </c>
      <c r="C68" s="152" t="s">
        <v>109</v>
      </c>
      <c r="D68" s="164">
        <v>821.71399999999994</v>
      </c>
      <c r="E68" s="164">
        <f>D67+D68</f>
        <v>1273.991</v>
      </c>
      <c r="F68" s="153" t="s">
        <v>133</v>
      </c>
    </row>
    <row r="69" spans="2:6">
      <c r="B69" s="143" t="s">
        <v>94</v>
      </c>
      <c r="C69" s="144" t="s">
        <v>97</v>
      </c>
      <c r="D69" s="25">
        <v>1505.5919999999996</v>
      </c>
      <c r="E69" s="165"/>
      <c r="F69" s="145" t="s">
        <v>24</v>
      </c>
    </row>
    <row r="70" spans="2:6">
      <c r="B70" s="146" t="s">
        <v>194</v>
      </c>
      <c r="C70" s="64" t="s">
        <v>74</v>
      </c>
      <c r="D70" s="167">
        <v>172.47</v>
      </c>
      <c r="E70" s="167"/>
      <c r="F70" s="147" t="s">
        <v>24</v>
      </c>
    </row>
    <row r="71" spans="2:6">
      <c r="B71" s="146" t="s">
        <v>206</v>
      </c>
      <c r="C71" s="64" t="s">
        <v>207</v>
      </c>
      <c r="D71" s="167">
        <v>185.565</v>
      </c>
      <c r="E71" s="167"/>
      <c r="F71" s="147" t="s">
        <v>24</v>
      </c>
    </row>
    <row r="72" spans="2:6">
      <c r="B72" s="146" t="s">
        <v>127</v>
      </c>
      <c r="C72" s="64" t="s">
        <v>105</v>
      </c>
      <c r="D72" s="167">
        <v>635.45600000000002</v>
      </c>
      <c r="E72" s="167"/>
      <c r="F72" s="147" t="s">
        <v>24</v>
      </c>
    </row>
    <row r="73" spans="2:6">
      <c r="B73" s="146" t="s">
        <v>222</v>
      </c>
      <c r="C73" s="64" t="s">
        <v>223</v>
      </c>
      <c r="D73" s="167">
        <v>112.52800000000001</v>
      </c>
      <c r="E73" s="167"/>
      <c r="F73" s="147" t="s">
        <v>24</v>
      </c>
    </row>
    <row r="74" spans="2:6">
      <c r="B74" s="148" t="s">
        <v>125</v>
      </c>
      <c r="C74" s="149" t="s">
        <v>136</v>
      </c>
      <c r="D74" s="166">
        <v>71.016000000000005</v>
      </c>
      <c r="E74" s="166">
        <f>SUM(D69:D74)</f>
        <v>2682.6269999999995</v>
      </c>
      <c r="F74" s="150" t="s">
        <v>24</v>
      </c>
    </row>
    <row r="75" spans="2:6">
      <c r="B75" s="151" t="s">
        <v>192</v>
      </c>
      <c r="C75" s="152" t="s">
        <v>193</v>
      </c>
      <c r="D75" s="164">
        <v>213.16</v>
      </c>
      <c r="E75" s="164"/>
      <c r="F75" s="153" t="s">
        <v>152</v>
      </c>
    </row>
    <row r="76" spans="2:6">
      <c r="B76" s="143" t="s">
        <v>236</v>
      </c>
      <c r="C76" s="144" t="s">
        <v>139</v>
      </c>
      <c r="D76" s="165">
        <v>280.75099999999998</v>
      </c>
      <c r="E76" s="165"/>
      <c r="F76" s="145" t="s">
        <v>244</v>
      </c>
    </row>
    <row r="77" spans="2:6">
      <c r="B77" s="148" t="s">
        <v>288</v>
      </c>
      <c r="C77" s="149" t="s">
        <v>83</v>
      </c>
      <c r="D77" s="166">
        <v>113.28200000000001</v>
      </c>
      <c r="E77" s="166">
        <f>D76+D77</f>
        <v>394.03300000000002</v>
      </c>
      <c r="F77" s="150" t="s">
        <v>244</v>
      </c>
    </row>
    <row r="78" spans="2:6">
      <c r="B78" s="143" t="s">
        <v>177</v>
      </c>
      <c r="C78" s="144" t="s">
        <v>178</v>
      </c>
      <c r="D78" s="165">
        <v>443.51400000000001</v>
      </c>
      <c r="E78" s="165">
        <v>443.51400000000001</v>
      </c>
      <c r="F78" s="145" t="s">
        <v>179</v>
      </c>
    </row>
    <row r="79" spans="2:6">
      <c r="B79" s="156" t="s">
        <v>122</v>
      </c>
      <c r="C79" s="157" t="s">
        <v>102</v>
      </c>
      <c r="D79" s="168">
        <v>246.256</v>
      </c>
      <c r="E79" s="168"/>
      <c r="F79" s="158" t="s">
        <v>34</v>
      </c>
    </row>
    <row r="80" spans="2:6">
      <c r="B80" s="159" t="s">
        <v>189</v>
      </c>
      <c r="C80" s="160" t="s">
        <v>190</v>
      </c>
      <c r="D80" s="169">
        <v>331.55200000000002</v>
      </c>
      <c r="E80" s="169">
        <f>331.552+246.256</f>
        <v>577.80799999999999</v>
      </c>
      <c r="F80" s="161" t="s">
        <v>34</v>
      </c>
    </row>
    <row r="81" spans="2:6">
      <c r="B81" s="151" t="s">
        <v>158</v>
      </c>
      <c r="C81" s="152" t="s">
        <v>159</v>
      </c>
      <c r="D81" s="164">
        <v>99.228999999999999</v>
      </c>
      <c r="E81" s="164">
        <v>99.228999999999999</v>
      </c>
      <c r="F81" s="153" t="s">
        <v>231</v>
      </c>
    </row>
    <row r="82" spans="2:6">
      <c r="B82" s="151" t="s">
        <v>171</v>
      </c>
      <c r="C82" s="152" t="s">
        <v>83</v>
      </c>
      <c r="D82" s="164">
        <v>119.06399999999999</v>
      </c>
      <c r="E82" s="164">
        <v>119.06399999999999</v>
      </c>
      <c r="F82" s="153" t="s">
        <v>308</v>
      </c>
    </row>
    <row r="83" spans="2:6">
      <c r="B83" s="143" t="s">
        <v>213</v>
      </c>
      <c r="C83" s="144" t="s">
        <v>178</v>
      </c>
      <c r="D83" s="165">
        <v>110.98499999999999</v>
      </c>
      <c r="E83" s="165"/>
      <c r="F83" s="145" t="s">
        <v>36</v>
      </c>
    </row>
    <row r="84" spans="2:6">
      <c r="B84" s="148" t="s">
        <v>224</v>
      </c>
      <c r="C84" s="149" t="s">
        <v>96</v>
      </c>
      <c r="D84" s="166">
        <v>98.60499999999999</v>
      </c>
      <c r="E84" s="166">
        <f>D83+D84</f>
        <v>209.58999999999997</v>
      </c>
      <c r="F84" s="150" t="s">
        <v>36</v>
      </c>
    </row>
    <row r="85" spans="2:6">
      <c r="B85" s="143" t="s">
        <v>93</v>
      </c>
      <c r="C85" s="144" t="s">
        <v>113</v>
      </c>
      <c r="D85" s="25">
        <v>1164.7860000000001</v>
      </c>
      <c r="E85" s="165"/>
      <c r="F85" s="145" t="s">
        <v>28</v>
      </c>
    </row>
    <row r="86" spans="2:6">
      <c r="B86" s="146" t="s">
        <v>185</v>
      </c>
      <c r="C86" s="64" t="s">
        <v>186</v>
      </c>
      <c r="D86" s="167">
        <v>166.49799999999999</v>
      </c>
      <c r="E86" s="167"/>
      <c r="F86" s="147" t="s">
        <v>28</v>
      </c>
    </row>
    <row r="87" spans="2:6">
      <c r="B87" s="146" t="s">
        <v>117</v>
      </c>
      <c r="C87" s="64" t="s">
        <v>74</v>
      </c>
      <c r="D87" s="25">
        <v>985.99500000000012</v>
      </c>
      <c r="E87" s="167"/>
      <c r="F87" s="147" t="s">
        <v>28</v>
      </c>
    </row>
    <row r="88" spans="2:6">
      <c r="B88" s="146" t="s">
        <v>232</v>
      </c>
      <c r="C88" s="64" t="s">
        <v>233</v>
      </c>
      <c r="D88" s="25">
        <v>259.03680000000003</v>
      </c>
      <c r="E88" s="167"/>
      <c r="F88" s="147" t="s">
        <v>28</v>
      </c>
    </row>
    <row r="89" spans="2:6">
      <c r="B89" s="146" t="s">
        <v>249</v>
      </c>
      <c r="C89" s="64" t="s">
        <v>76</v>
      </c>
      <c r="D89" s="167">
        <v>252.39900000000003</v>
      </c>
      <c r="E89" s="167"/>
      <c r="F89" s="147" t="s">
        <v>28</v>
      </c>
    </row>
    <row r="90" spans="2:6">
      <c r="B90" s="148" t="s">
        <v>130</v>
      </c>
      <c r="C90" s="149" t="s">
        <v>131</v>
      </c>
      <c r="D90" s="166">
        <v>238.30500000000001</v>
      </c>
      <c r="E90" s="166">
        <f>SUM(D85:D90)</f>
        <v>3067.0198</v>
      </c>
      <c r="F90" s="150" t="s">
        <v>28</v>
      </c>
    </row>
    <row r="91" spans="2:6">
      <c r="B91" s="143" t="s">
        <v>195</v>
      </c>
      <c r="C91" s="144" t="s">
        <v>74</v>
      </c>
      <c r="D91" s="165">
        <v>163.92000000000002</v>
      </c>
      <c r="E91" s="165"/>
      <c r="F91" s="145" t="s">
        <v>26</v>
      </c>
    </row>
    <row r="92" spans="2:6">
      <c r="B92" s="146" t="s">
        <v>198</v>
      </c>
      <c r="C92" s="64" t="s">
        <v>159</v>
      </c>
      <c r="D92" s="167">
        <v>146.80500000000001</v>
      </c>
      <c r="E92" s="167"/>
      <c r="F92" s="147" t="s">
        <v>26</v>
      </c>
    </row>
    <row r="93" spans="2:6">
      <c r="B93" s="146" t="s">
        <v>79</v>
      </c>
      <c r="C93" s="64" t="s">
        <v>78</v>
      </c>
      <c r="D93" s="167">
        <v>929.59999999999991</v>
      </c>
      <c r="E93" s="167"/>
      <c r="F93" s="147" t="s">
        <v>26</v>
      </c>
    </row>
    <row r="94" spans="2:6">
      <c r="B94" s="146" t="s">
        <v>154</v>
      </c>
      <c r="C94" s="64" t="s">
        <v>155</v>
      </c>
      <c r="D94" s="167">
        <v>470.59320000000002</v>
      </c>
      <c r="E94" s="167"/>
      <c r="F94" s="147" t="s">
        <v>26</v>
      </c>
    </row>
    <row r="95" spans="2:6">
      <c r="B95" s="146" t="s">
        <v>120</v>
      </c>
      <c r="C95" s="64" t="s">
        <v>106</v>
      </c>
      <c r="D95" s="167">
        <v>376.29899999999998</v>
      </c>
      <c r="E95" s="167"/>
      <c r="F95" s="147" t="s">
        <v>26</v>
      </c>
    </row>
    <row r="96" spans="2:6">
      <c r="B96" s="146" t="s">
        <v>84</v>
      </c>
      <c r="C96" s="64" t="s">
        <v>83</v>
      </c>
      <c r="D96" s="167">
        <v>319.03200000000004</v>
      </c>
      <c r="E96" s="167"/>
      <c r="F96" s="147" t="s">
        <v>26</v>
      </c>
    </row>
    <row r="97" spans="2:6">
      <c r="B97" s="146" t="s">
        <v>217</v>
      </c>
      <c r="C97" s="64" t="s">
        <v>218</v>
      </c>
      <c r="D97" s="167">
        <v>293.61</v>
      </c>
      <c r="E97" s="167"/>
      <c r="F97" s="147" t="s">
        <v>26</v>
      </c>
    </row>
    <row r="98" spans="2:6">
      <c r="B98" s="146" t="s">
        <v>146</v>
      </c>
      <c r="C98" s="64" t="s">
        <v>147</v>
      </c>
      <c r="D98" s="167">
        <v>509.54300000000006</v>
      </c>
      <c r="E98" s="167"/>
      <c r="F98" s="147" t="s">
        <v>26</v>
      </c>
    </row>
    <row r="99" spans="2:6">
      <c r="B99" s="146" t="s">
        <v>166</v>
      </c>
      <c r="C99" s="64" t="s">
        <v>139</v>
      </c>
      <c r="D99" s="167">
        <v>194.334</v>
      </c>
      <c r="E99" s="167"/>
      <c r="F99" s="147" t="s">
        <v>26</v>
      </c>
    </row>
    <row r="100" spans="2:6">
      <c r="B100" s="146" t="s">
        <v>167</v>
      </c>
      <c r="C100" s="64" t="s">
        <v>168</v>
      </c>
      <c r="D100" s="167">
        <v>109.09800000000001</v>
      </c>
      <c r="E100" s="167"/>
      <c r="F100" s="147" t="s">
        <v>26</v>
      </c>
    </row>
    <row r="101" spans="2:6">
      <c r="B101" s="148" t="s">
        <v>281</v>
      </c>
      <c r="C101" s="149" t="s">
        <v>239</v>
      </c>
      <c r="D101" s="166">
        <v>242.00300000000001</v>
      </c>
      <c r="E101" s="166">
        <f>SUM(D91:D101)</f>
        <v>3754.8372000000004</v>
      </c>
      <c r="F101" s="150" t="s">
        <v>26</v>
      </c>
    </row>
    <row r="102" spans="2:6">
      <c r="B102" s="151" t="s">
        <v>237</v>
      </c>
      <c r="C102" s="152" t="s">
        <v>238</v>
      </c>
      <c r="D102" s="164">
        <v>87.632999999999996</v>
      </c>
      <c r="E102" s="164">
        <v>87.632999999999996</v>
      </c>
      <c r="F102" s="153" t="s">
        <v>245</v>
      </c>
    </row>
    <row r="103" spans="2:6">
      <c r="B103" s="143" t="s">
        <v>86</v>
      </c>
      <c r="C103" s="144" t="s">
        <v>110</v>
      </c>
      <c r="D103" s="165">
        <v>314.78000000000003</v>
      </c>
      <c r="E103" s="165"/>
      <c r="F103" s="145" t="s">
        <v>148</v>
      </c>
    </row>
    <row r="104" spans="2:6">
      <c r="B104" s="148" t="s">
        <v>91</v>
      </c>
      <c r="C104" s="149" t="s">
        <v>97</v>
      </c>
      <c r="D104" s="166">
        <v>234.60000000000002</v>
      </c>
      <c r="E104" s="166">
        <f>D103+D104</f>
        <v>549.38000000000011</v>
      </c>
      <c r="F104" s="150" t="s">
        <v>148</v>
      </c>
    </row>
    <row r="105" spans="2:6">
      <c r="B105" s="151" t="s">
        <v>211</v>
      </c>
      <c r="C105" s="152" t="s">
        <v>212</v>
      </c>
      <c r="D105" s="164">
        <v>149.476</v>
      </c>
      <c r="E105" s="164">
        <v>149.476</v>
      </c>
      <c r="F105" s="153" t="s">
        <v>216</v>
      </c>
    </row>
    <row r="106" spans="2:6">
      <c r="B106" s="151" t="s">
        <v>240</v>
      </c>
      <c r="C106" s="152" t="s">
        <v>241</v>
      </c>
      <c r="D106" s="164">
        <v>87.242999999999995</v>
      </c>
      <c r="E106" s="164">
        <v>87.242999999999995</v>
      </c>
      <c r="F106" s="153" t="s">
        <v>246</v>
      </c>
    </row>
    <row r="107" spans="2:6">
      <c r="B107" s="151" t="s">
        <v>268</v>
      </c>
      <c r="C107" s="152" t="s">
        <v>83</v>
      </c>
      <c r="D107" s="164">
        <v>87.846000000000004</v>
      </c>
      <c r="E107" s="164">
        <v>87.846000000000004</v>
      </c>
      <c r="F107" s="153" t="s">
        <v>35</v>
      </c>
    </row>
    <row r="108" spans="2:6">
      <c r="B108" s="143" t="s">
        <v>196</v>
      </c>
      <c r="C108" s="144" t="s">
        <v>197</v>
      </c>
      <c r="D108" s="165">
        <v>197.178</v>
      </c>
      <c r="E108" s="165"/>
      <c r="F108" s="145" t="s">
        <v>153</v>
      </c>
    </row>
    <row r="109" spans="2:6">
      <c r="B109" s="146" t="s">
        <v>262</v>
      </c>
      <c r="C109" s="64" t="s">
        <v>263</v>
      </c>
      <c r="D109" s="167">
        <v>67.507000000000005</v>
      </c>
      <c r="E109" s="167"/>
      <c r="F109" s="147" t="s">
        <v>153</v>
      </c>
    </row>
    <row r="110" spans="2:6">
      <c r="B110" s="148" t="s">
        <v>237</v>
      </c>
      <c r="C110" s="149" t="s">
        <v>178</v>
      </c>
      <c r="D110" s="166">
        <v>131.56599999999997</v>
      </c>
      <c r="E110" s="166">
        <f>D108+D109+D110</f>
        <v>396.25099999999998</v>
      </c>
      <c r="F110" s="150" t="s">
        <v>153</v>
      </c>
    </row>
    <row r="111" spans="2:6">
      <c r="B111" s="155" t="s">
        <v>124</v>
      </c>
      <c r="C111" s="154" t="s">
        <v>89</v>
      </c>
      <c r="D111" s="170">
        <v>2561.86</v>
      </c>
      <c r="E111" s="170">
        <v>2561.86</v>
      </c>
      <c r="F111" s="153" t="s">
        <v>184</v>
      </c>
    </row>
    <row r="112" spans="2:6">
      <c r="B112" s="143" t="s">
        <v>121</v>
      </c>
      <c r="C112" s="144" t="s">
        <v>104</v>
      </c>
      <c r="D112" s="25">
        <v>689.67920000000004</v>
      </c>
      <c r="E112" s="165"/>
      <c r="F112" s="145" t="s">
        <v>33</v>
      </c>
    </row>
    <row r="113" spans="2:6">
      <c r="B113" s="146" t="s">
        <v>145</v>
      </c>
      <c r="C113" s="64" t="s">
        <v>89</v>
      </c>
      <c r="D113" s="167">
        <v>119.28800000000001</v>
      </c>
      <c r="E113" s="167">
        <f>D112+D113</f>
        <v>808.96720000000005</v>
      </c>
      <c r="F113" s="147" t="s">
        <v>33</v>
      </c>
    </row>
    <row r="114" spans="2:6">
      <c r="B114" s="151" t="s">
        <v>265</v>
      </c>
      <c r="C114" s="152" t="s">
        <v>266</v>
      </c>
      <c r="D114" s="164">
        <v>98.724999999999994</v>
      </c>
      <c r="E114" s="164">
        <v>98.724999999999994</v>
      </c>
      <c r="F114" s="153" t="s">
        <v>132</v>
      </c>
    </row>
  </sheetData>
  <sortState ref="B1:I113">
    <sortCondition ref="F1:F1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M6" sqref="M6"/>
    </sheetView>
  </sheetViews>
  <sheetFormatPr defaultRowHeight="15"/>
  <cols>
    <col min="1" max="1" width="11.7109375" style="162" customWidth="1"/>
    <col min="2" max="2" width="29" customWidth="1"/>
    <col min="3" max="3" width="16.140625" style="179" customWidth="1"/>
    <col min="4" max="6" width="9.140625" style="1"/>
    <col min="8" max="8" width="9.140625" style="95"/>
    <col min="16" max="17" width="11.140625" style="1" customWidth="1"/>
  </cols>
  <sheetData>
    <row r="1" spans="1:17" ht="18.75">
      <c r="A1" s="183" t="s">
        <v>315</v>
      </c>
    </row>
    <row r="2" spans="1:17">
      <c r="I2" s="16"/>
      <c r="J2" s="16"/>
      <c r="K2" s="16"/>
      <c r="L2" s="16"/>
      <c r="M2" s="16"/>
    </row>
    <row r="3" spans="1:17">
      <c r="A3" s="180" t="s">
        <v>64</v>
      </c>
      <c r="B3" s="181" t="s">
        <v>312</v>
      </c>
      <c r="C3" s="180" t="s">
        <v>314</v>
      </c>
      <c r="D3" s="182"/>
      <c r="E3" s="182" t="s">
        <v>313</v>
      </c>
      <c r="G3" s="1"/>
      <c r="I3" s="16"/>
      <c r="J3" s="15"/>
      <c r="K3" s="15"/>
      <c r="L3" s="15"/>
      <c r="M3" s="15"/>
      <c r="N3" s="175"/>
    </row>
    <row r="4" spans="1:17">
      <c r="A4" s="178">
        <v>5853.4427000000005</v>
      </c>
      <c r="B4" s="171" t="s">
        <v>32</v>
      </c>
      <c r="C4" s="176">
        <f t="shared" ref="C4:C25" si="0">A4*E4</f>
        <v>5853.4427000000005</v>
      </c>
      <c r="D4" s="177" t="s">
        <v>306</v>
      </c>
      <c r="E4" s="177">
        <v>1</v>
      </c>
      <c r="F4" s="1">
        <v>1</v>
      </c>
      <c r="I4" s="16"/>
      <c r="J4" s="188"/>
      <c r="K4" s="197">
        <f>SUM(C8:C13)+C28</f>
        <v>11284.97366</v>
      </c>
      <c r="L4" s="15"/>
      <c r="M4" s="15"/>
      <c r="N4" s="175">
        <v>60000</v>
      </c>
    </row>
    <row r="5" spans="1:17">
      <c r="A5" s="178">
        <v>5233.4712000000009</v>
      </c>
      <c r="B5" s="171" t="s">
        <v>157</v>
      </c>
      <c r="C5" s="176">
        <f t="shared" si="0"/>
        <v>5233.4712000000009</v>
      </c>
      <c r="D5" s="177" t="s">
        <v>300</v>
      </c>
      <c r="E5" s="177">
        <v>1</v>
      </c>
      <c r="F5" s="1">
        <v>2</v>
      </c>
      <c r="I5" s="16"/>
      <c r="J5" s="15"/>
      <c r="K5" s="15"/>
      <c r="L5" s="15"/>
      <c r="M5" s="15"/>
      <c r="N5" s="175"/>
    </row>
    <row r="6" spans="1:17">
      <c r="A6" s="178">
        <v>3754.8372000000004</v>
      </c>
      <c r="B6" s="171" t="s">
        <v>26</v>
      </c>
      <c r="C6" s="176">
        <f t="shared" si="0"/>
        <v>3754.8372000000004</v>
      </c>
      <c r="D6" s="177" t="s">
        <v>305</v>
      </c>
      <c r="E6" s="177">
        <v>1</v>
      </c>
      <c r="F6" s="1">
        <v>3</v>
      </c>
      <c r="I6" s="16"/>
      <c r="J6" s="15"/>
      <c r="K6" s="15"/>
      <c r="L6" s="15"/>
      <c r="M6" s="15"/>
      <c r="N6" s="175"/>
    </row>
    <row r="7" spans="1:17">
      <c r="A7" s="178">
        <v>3067.0198</v>
      </c>
      <c r="B7" s="171" t="s">
        <v>28</v>
      </c>
      <c r="C7" s="176">
        <f t="shared" si="0"/>
        <v>3067.0198</v>
      </c>
      <c r="D7" s="177" t="s">
        <v>301</v>
      </c>
      <c r="E7" s="177">
        <v>1</v>
      </c>
      <c r="F7" s="1">
        <v>4</v>
      </c>
      <c r="I7" s="16"/>
      <c r="J7" s="15"/>
      <c r="K7" s="15"/>
      <c r="L7" s="15"/>
      <c r="M7" s="15"/>
    </row>
    <row r="8" spans="1:17">
      <c r="A8" s="178">
        <v>2682.6269999999995</v>
      </c>
      <c r="B8" s="171" t="s">
        <v>24</v>
      </c>
      <c r="C8" s="176">
        <f t="shared" si="0"/>
        <v>2682.6269999999995</v>
      </c>
      <c r="D8" s="177" t="s">
        <v>301</v>
      </c>
      <c r="E8" s="177">
        <v>1</v>
      </c>
      <c r="F8" s="1">
        <v>1</v>
      </c>
      <c r="G8" s="95">
        <f t="shared" ref="G8:G13" si="1">C8/$K$4*$N$4</f>
        <v>14263.003605451036</v>
      </c>
      <c r="H8" s="198">
        <v>14263.003605451036</v>
      </c>
      <c r="I8" s="16"/>
      <c r="J8" s="187"/>
      <c r="K8" s="16"/>
      <c r="L8" s="16"/>
      <c r="M8" s="16"/>
      <c r="P8" s="95"/>
      <c r="Q8" s="95"/>
    </row>
    <row r="9" spans="1:17">
      <c r="A9" s="178">
        <v>2184.9029999999998</v>
      </c>
      <c r="B9" s="171" t="s">
        <v>30</v>
      </c>
      <c r="C9" s="176">
        <f t="shared" si="0"/>
        <v>2184.9029999999998</v>
      </c>
      <c r="D9" s="177" t="s">
        <v>302</v>
      </c>
      <c r="E9" s="177">
        <v>1</v>
      </c>
      <c r="F9" s="1">
        <v>2</v>
      </c>
      <c r="G9" s="95">
        <f t="shared" si="1"/>
        <v>11616.702346826743</v>
      </c>
      <c r="H9" s="199">
        <v>11616.702346826743</v>
      </c>
      <c r="I9" s="16"/>
      <c r="J9" s="187"/>
      <c r="K9" s="16"/>
      <c r="L9" s="16"/>
      <c r="M9" s="16"/>
      <c r="P9" s="95"/>
      <c r="Q9" s="95"/>
    </row>
    <row r="10" spans="1:17">
      <c r="A10" s="178">
        <v>1753.2876000000003</v>
      </c>
      <c r="B10" s="171" t="s">
        <v>27</v>
      </c>
      <c r="C10" s="176">
        <f t="shared" si="0"/>
        <v>1753.2876000000003</v>
      </c>
      <c r="D10" s="177" t="s">
        <v>299</v>
      </c>
      <c r="E10" s="177">
        <v>1</v>
      </c>
      <c r="F10" s="1">
        <v>3</v>
      </c>
      <c r="G10" s="95">
        <f t="shared" si="1"/>
        <v>9321.8875975648516</v>
      </c>
      <c r="H10" s="199">
        <v>9321.8875975648516</v>
      </c>
      <c r="I10" s="16"/>
      <c r="J10" s="187"/>
      <c r="K10" s="16"/>
      <c r="L10" s="16"/>
      <c r="M10" s="16"/>
      <c r="P10" s="95"/>
      <c r="Q10" s="95"/>
    </row>
    <row r="11" spans="1:17">
      <c r="A11" s="178">
        <v>1273.991</v>
      </c>
      <c r="B11" s="171" t="s">
        <v>133</v>
      </c>
      <c r="C11" s="176">
        <f t="shared" si="0"/>
        <v>840.83406000000002</v>
      </c>
      <c r="D11" s="177" t="s">
        <v>298</v>
      </c>
      <c r="E11" s="177">
        <v>0.66</v>
      </c>
      <c r="F11" s="1">
        <v>4</v>
      </c>
      <c r="G11" s="95">
        <f t="shared" si="1"/>
        <v>4470.5504080015726</v>
      </c>
      <c r="H11" s="199">
        <v>4800</v>
      </c>
      <c r="I11" s="16"/>
      <c r="J11" s="187"/>
      <c r="K11" s="16"/>
      <c r="L11" s="16"/>
      <c r="M11" s="16"/>
      <c r="P11" s="95"/>
      <c r="Q11" s="95"/>
    </row>
    <row r="12" spans="1:17">
      <c r="A12" s="178">
        <v>725.96400000000006</v>
      </c>
      <c r="B12" s="171" t="s">
        <v>31</v>
      </c>
      <c r="C12" s="176">
        <f t="shared" si="0"/>
        <v>725.96400000000006</v>
      </c>
      <c r="D12" s="177" t="s">
        <v>304</v>
      </c>
      <c r="E12" s="177">
        <v>1</v>
      </c>
      <c r="F12" s="1">
        <v>5</v>
      </c>
      <c r="G12" s="95">
        <f t="shared" si="1"/>
        <v>3859.8087432310417</v>
      </c>
      <c r="H12" s="199">
        <v>4800</v>
      </c>
      <c r="J12" s="95"/>
      <c r="P12" s="95"/>
      <c r="Q12" s="95"/>
    </row>
    <row r="13" spans="1:17">
      <c r="A13" s="178">
        <v>535.49800000000005</v>
      </c>
      <c r="B13" s="171" t="s">
        <v>25</v>
      </c>
      <c r="C13" s="176">
        <f t="shared" si="0"/>
        <v>535.49800000000005</v>
      </c>
      <c r="D13" s="177" t="s">
        <v>302</v>
      </c>
      <c r="E13" s="177">
        <v>1</v>
      </c>
      <c r="F13" s="1">
        <v>6</v>
      </c>
      <c r="G13" s="95">
        <f t="shared" si="1"/>
        <v>2847.1382360320022</v>
      </c>
      <c r="H13" s="199">
        <v>4800</v>
      </c>
      <c r="J13" s="95"/>
      <c r="P13" s="95"/>
      <c r="Q13" s="95"/>
    </row>
    <row r="14" spans="1:17">
      <c r="A14" s="178">
        <v>809</v>
      </c>
      <c r="B14" s="171" t="s">
        <v>33</v>
      </c>
      <c r="C14" s="176">
        <f t="shared" si="0"/>
        <v>533.94000000000005</v>
      </c>
      <c r="D14" s="177" t="s">
        <v>298</v>
      </c>
      <c r="E14" s="177">
        <v>0.66</v>
      </c>
      <c r="F14" s="1">
        <v>7</v>
      </c>
      <c r="G14" s="95"/>
      <c r="H14" s="199">
        <v>4800</v>
      </c>
      <c r="J14" s="95"/>
      <c r="P14" s="95"/>
      <c r="Q14" s="95"/>
    </row>
    <row r="15" spans="1:17">
      <c r="A15" s="178">
        <v>779.41800000000001</v>
      </c>
      <c r="B15" s="171" t="s">
        <v>38</v>
      </c>
      <c r="C15" s="176">
        <f t="shared" si="0"/>
        <v>514.41588000000002</v>
      </c>
      <c r="D15" s="177" t="s">
        <v>298</v>
      </c>
      <c r="E15" s="177">
        <v>0.66</v>
      </c>
      <c r="F15" s="1">
        <v>8</v>
      </c>
      <c r="G15" s="95"/>
      <c r="H15" s="199">
        <v>4800</v>
      </c>
      <c r="J15" s="95"/>
      <c r="P15" s="95"/>
      <c r="Q15" s="95"/>
    </row>
    <row r="16" spans="1:17">
      <c r="A16" s="178">
        <v>743.10400000000004</v>
      </c>
      <c r="B16" s="171" t="s">
        <v>123</v>
      </c>
      <c r="C16" s="176">
        <f t="shared" si="0"/>
        <v>490.44864000000007</v>
      </c>
      <c r="D16" s="177" t="s">
        <v>298</v>
      </c>
      <c r="E16" s="177">
        <v>0.66</v>
      </c>
      <c r="F16" s="1">
        <v>9</v>
      </c>
      <c r="G16" s="95"/>
      <c r="H16" s="199">
        <v>4800</v>
      </c>
      <c r="J16" s="95"/>
      <c r="P16" s="95"/>
      <c r="Q16" s="95"/>
    </row>
    <row r="17" spans="1:17">
      <c r="A17" s="178">
        <v>396.25099999999998</v>
      </c>
      <c r="B17" s="171" t="s">
        <v>153</v>
      </c>
      <c r="C17" s="176">
        <f t="shared" si="0"/>
        <v>396.25099999999998</v>
      </c>
      <c r="D17" s="177" t="s">
        <v>303</v>
      </c>
      <c r="E17" s="177">
        <v>1</v>
      </c>
      <c r="F17" s="1">
        <v>10</v>
      </c>
      <c r="G17" s="95"/>
      <c r="H17" s="199">
        <v>4800</v>
      </c>
      <c r="J17" s="95"/>
      <c r="P17" s="95"/>
      <c r="Q17" s="95"/>
    </row>
    <row r="18" spans="1:17">
      <c r="A18" s="178">
        <v>577.80799999999999</v>
      </c>
      <c r="B18" s="171" t="s">
        <v>34</v>
      </c>
      <c r="C18" s="176">
        <f t="shared" si="0"/>
        <v>381.35328000000004</v>
      </c>
      <c r="D18" s="177" t="s">
        <v>298</v>
      </c>
      <c r="E18" s="177">
        <v>0.66</v>
      </c>
      <c r="F18" s="1">
        <v>11</v>
      </c>
      <c r="G18" s="95"/>
      <c r="H18" s="199">
        <v>4800</v>
      </c>
      <c r="J18" s="95"/>
      <c r="P18" s="95"/>
      <c r="Q18" s="95"/>
    </row>
    <row r="19" spans="1:17">
      <c r="A19" s="178">
        <v>549.38000000000011</v>
      </c>
      <c r="B19" s="171" t="s">
        <v>148</v>
      </c>
      <c r="C19" s="176">
        <f t="shared" si="0"/>
        <v>362.59080000000012</v>
      </c>
      <c r="D19" s="177" t="s">
        <v>298</v>
      </c>
      <c r="E19" s="177">
        <v>0.66</v>
      </c>
      <c r="F19" s="1">
        <v>12</v>
      </c>
      <c r="G19" s="95"/>
      <c r="H19" s="199">
        <v>4800</v>
      </c>
      <c r="J19" s="95"/>
      <c r="P19" s="95"/>
      <c r="Q19" s="95"/>
    </row>
    <row r="20" spans="1:17">
      <c r="A20" s="178">
        <v>394.03300000000002</v>
      </c>
      <c r="B20" s="171" t="s">
        <v>244</v>
      </c>
      <c r="C20" s="176">
        <f t="shared" si="0"/>
        <v>260.06178</v>
      </c>
      <c r="D20" s="177" t="s">
        <v>298</v>
      </c>
      <c r="E20" s="177">
        <v>0.66</v>
      </c>
      <c r="F20" s="1">
        <v>13</v>
      </c>
      <c r="G20" s="95"/>
      <c r="H20" s="199">
        <v>4800</v>
      </c>
      <c r="J20" s="95"/>
      <c r="P20" s="95"/>
      <c r="Q20" s="95"/>
    </row>
    <row r="21" spans="1:17">
      <c r="A21" s="178">
        <v>326.65099999999995</v>
      </c>
      <c r="B21" s="171" t="s">
        <v>58</v>
      </c>
      <c r="C21" s="176">
        <f t="shared" si="0"/>
        <v>215.58965999999998</v>
      </c>
      <c r="D21" s="177" t="s">
        <v>298</v>
      </c>
      <c r="E21" s="177">
        <v>0.66</v>
      </c>
      <c r="F21" s="1">
        <v>14</v>
      </c>
      <c r="G21" s="95"/>
      <c r="H21" s="199">
        <v>4800</v>
      </c>
      <c r="J21" s="95"/>
      <c r="P21" s="95"/>
      <c r="Q21" s="95"/>
    </row>
    <row r="22" spans="1:17">
      <c r="A22" s="178">
        <v>234.994</v>
      </c>
      <c r="B22" s="171" t="s">
        <v>172</v>
      </c>
      <c r="C22" s="176">
        <f t="shared" si="0"/>
        <v>155.09604000000002</v>
      </c>
      <c r="D22" s="177" t="s">
        <v>298</v>
      </c>
      <c r="E22" s="177">
        <v>0.66</v>
      </c>
      <c r="F22" s="1">
        <v>15</v>
      </c>
      <c r="G22" s="95"/>
      <c r="H22" s="199">
        <v>4800</v>
      </c>
      <c r="J22" s="95"/>
      <c r="P22" s="95"/>
      <c r="Q22" s="95"/>
    </row>
    <row r="23" spans="1:17">
      <c r="A23" s="178">
        <v>209.58999999999997</v>
      </c>
      <c r="B23" s="171" t="s">
        <v>36</v>
      </c>
      <c r="C23" s="176">
        <f t="shared" si="0"/>
        <v>138.32939999999999</v>
      </c>
      <c r="D23" s="177" t="s">
        <v>298</v>
      </c>
      <c r="E23" s="177">
        <v>0.66</v>
      </c>
      <c r="F23" s="1">
        <v>16</v>
      </c>
      <c r="G23" s="95"/>
      <c r="H23" s="200">
        <v>4800</v>
      </c>
      <c r="J23" s="95"/>
      <c r="P23" s="95"/>
      <c r="Q23" s="95"/>
    </row>
    <row r="24" spans="1:17">
      <c r="A24" s="178">
        <v>175.01900000000001</v>
      </c>
      <c r="B24" s="171" t="s">
        <v>129</v>
      </c>
      <c r="C24" s="176">
        <f t="shared" si="0"/>
        <v>115.51254000000002</v>
      </c>
      <c r="D24" s="177" t="s">
        <v>298</v>
      </c>
      <c r="E24" s="177">
        <v>0.66</v>
      </c>
      <c r="G24" s="95"/>
      <c r="P24" s="95"/>
      <c r="Q24" s="95"/>
    </row>
    <row r="25" spans="1:17">
      <c r="A25" s="178">
        <v>164.40800000000002</v>
      </c>
      <c r="B25" s="171" t="s">
        <v>173</v>
      </c>
      <c r="C25" s="176">
        <f t="shared" si="0"/>
        <v>108.50928000000002</v>
      </c>
      <c r="D25" s="177" t="s">
        <v>298</v>
      </c>
      <c r="E25" s="177">
        <v>0.66</v>
      </c>
      <c r="G25" s="95"/>
      <c r="P25" s="95"/>
      <c r="Q25" s="95"/>
    </row>
    <row r="26" spans="1:17">
      <c r="A26" s="184"/>
      <c r="B26" s="64"/>
      <c r="C26" s="186"/>
      <c r="D26" s="185"/>
      <c r="E26" s="185"/>
      <c r="G26" s="95"/>
      <c r="P26" s="95"/>
      <c r="Q26" s="95"/>
    </row>
    <row r="27" spans="1:17">
      <c r="A27" s="195" t="s">
        <v>316</v>
      </c>
      <c r="B27" s="196"/>
      <c r="C27" s="176"/>
      <c r="D27" s="190"/>
      <c r="E27" s="190"/>
      <c r="G27" s="95"/>
      <c r="P27" s="95"/>
      <c r="Q27" s="95"/>
    </row>
    <row r="28" spans="1:17">
      <c r="A28" s="178"/>
      <c r="B28" s="189" t="s">
        <v>317</v>
      </c>
      <c r="C28" s="176">
        <v>2561.86</v>
      </c>
      <c r="D28" s="177"/>
      <c r="E28" s="177"/>
      <c r="G28" s="95">
        <f t="shared" ref="G28" si="2">C28/$K$4*$N$4</f>
        <v>13620.909062892755</v>
      </c>
      <c r="H28" s="201">
        <v>13620.909062892755</v>
      </c>
      <c r="P28" s="95"/>
      <c r="Q28" s="95"/>
    </row>
    <row r="29" spans="1:17">
      <c r="A29" s="184"/>
      <c r="B29" s="64"/>
      <c r="C29" s="186"/>
      <c r="D29" s="185"/>
      <c r="E29" s="185"/>
      <c r="G29" s="95"/>
      <c r="P29" s="95"/>
      <c r="Q29" s="95"/>
    </row>
    <row r="30" spans="1:17">
      <c r="A30" s="184"/>
      <c r="B30" s="64"/>
      <c r="C30" s="186"/>
      <c r="D30" s="185"/>
      <c r="E30" s="185"/>
      <c r="G30" s="95"/>
      <c r="P30" s="95"/>
      <c r="Q30" s="95"/>
    </row>
    <row r="31" spans="1:17">
      <c r="G31" s="95"/>
      <c r="P31" s="95"/>
      <c r="Q31" s="95"/>
    </row>
    <row r="32" spans="1:17">
      <c r="G32" s="95">
        <f>SUM(G8:G31)</f>
        <v>60000</v>
      </c>
      <c r="H32" s="95">
        <f>SUM(H8:H31)</f>
        <v>111222.50261273538</v>
      </c>
      <c r="I32" s="95"/>
      <c r="J32" s="95"/>
      <c r="K32" s="95"/>
      <c r="L32" s="95"/>
      <c r="M32" s="95"/>
      <c r="N32" s="95"/>
      <c r="O32" s="95"/>
      <c r="P32" s="95"/>
      <c r="Q32" s="95"/>
    </row>
  </sheetData>
  <sortState ref="A4:E25">
    <sortCondition descending="1" ref="C4:C25"/>
  </sortState>
  <mergeCells count="1"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výpočet hráči</vt:lpstr>
      <vt:lpstr>sumar kluby + hráči</vt:lpstr>
      <vt:lpstr>sumár kluby</vt:lpstr>
      <vt:lpstr>'výpočet hráči'!Oblasť_tlače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2021-03-02T08:48:56Z</dcterms:modified>
</cp:coreProperties>
</file>